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<sst xmlns="http://schemas.openxmlformats.org/spreadsheetml/2006/main" count="199" uniqueCount="125">
  <si>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У Людмилы, база отдыха (г. Анапа, ул. Толмазова, 32)</t>
  </si>
  <si>
    <t>Отправление</t>
  </si>
  <si>
    <t>Дни отдыха</t>
  </si>
  <si>
    <t>дней/ночей на отдыхе</t>
  </si>
  <si>
    <t>Прибытие</t>
  </si>
  <si>
    <t>2-х местный 
(одна двуспальная или две раздельные кровати)</t>
  </si>
  <si>
    <t>3-х местный 
(одна двуспальная + кресло-кровать)</t>
  </si>
  <si>
    <t>4-х местный 
(одна двуспальная кровать + детская двухэтажная кровать)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</si>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</sst>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0+10800+5600</f>
        <v>16400</v>
      </c>
      <c r="F4" s="1">
        <f>0+10800+4560</f>
        <v>15360</v>
      </c>
      <c r="G4" s="1">
        <f>0+10800+3800</f>
        <v>14600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>0+10800+6300</f>
        <v>17100</v>
      </c>
      <c r="F5" s="5">
        <f>0+10800+5130</f>
        <v>15930</v>
      </c>
      <c r="G5" s="2">
        <f>0+10800+4275</f>
        <v>15075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0+10800+6300</f>
        <v>17100</v>
      </c>
      <c r="F6" s="1">
        <f>0+10800+5130</f>
        <v>15930</v>
      </c>
      <c r="G6" s="1">
        <f>0+10800+4275</f>
        <v>15075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>0+10800+6700</f>
        <v>17500</v>
      </c>
      <c r="F7" s="5">
        <f>0+10800+5390</f>
        <v>16190</v>
      </c>
      <c r="G7" s="2">
        <f>0+10800+4475</f>
        <v>15275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0+10800+7100</f>
        <v>17900</v>
      </c>
      <c r="F8" s="1">
        <f>0+10800+5650</f>
        <v>16450</v>
      </c>
      <c r="G8" s="1">
        <f>0+10800+4675</f>
        <v>15475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>0+10800+7700</f>
        <v>18500</v>
      </c>
      <c r="F9" s="5">
        <f>0+10800+6040</f>
        <v>16840</v>
      </c>
      <c r="G9" s="2">
        <f>0+10800+4975</f>
        <v>15775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0+10800+8100</f>
        <v>18900</v>
      </c>
      <c r="F10" s="1">
        <f>0+10800+6300</f>
        <v>17100</v>
      </c>
      <c r="G10" s="1">
        <f>0+10800+5175</f>
        <v>15975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>0+10800+8100</f>
        <v>18900</v>
      </c>
      <c r="F11" s="5">
        <f>0+10800+6300</f>
        <v>17100</v>
      </c>
      <c r="G11" s="2">
        <f>0+10800+5175</f>
        <v>15975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0+10800+8100</f>
        <v>18900</v>
      </c>
      <c r="F12" s="1">
        <f>0+10800+6300</f>
        <v>17100</v>
      </c>
      <c r="G12" s="1">
        <f>0+10800+5175</f>
        <v>15975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0+10800+8300</f>
        <v>19100</v>
      </c>
      <c r="F13" s="5">
        <f>0+10800+6440</f>
        <v>17240</v>
      </c>
      <c r="G13" s="2">
        <f>0+10800+5300</f>
        <v>16100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0+10800+8700</f>
        <v>19500</v>
      </c>
      <c r="F14" s="1">
        <f>0+10800+6720</f>
        <v>17520</v>
      </c>
      <c r="G14" s="1">
        <f>0+10800+5550</f>
        <v>16350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0+10800+9100</f>
        <v>19900</v>
      </c>
      <c r="F15" s="5">
        <f>0+10800+7000</f>
        <v>17800</v>
      </c>
      <c r="G15" s="2">
        <f>0+10800+5800</f>
        <v>16600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0+10800+9500</f>
        <v>20300</v>
      </c>
      <c r="F16" s="1">
        <f>0+10800+7280</f>
        <v>18080</v>
      </c>
      <c r="G16" s="1">
        <f>0+10800+6050</f>
        <v>16850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>0+10800+9900</f>
        <v>20700</v>
      </c>
      <c r="F17" s="5">
        <f>0+10800+7560</f>
        <v>18360</v>
      </c>
      <c r="G17" s="2">
        <f>0+10800+6300</f>
        <v>17100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>0+10800+9900</f>
        <v>20700</v>
      </c>
      <c r="F18" s="1">
        <f>0+10800+7560</f>
        <v>18360</v>
      </c>
      <c r="G18" s="1">
        <f>0+10800+6300</f>
        <v>17100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>0+10800+9900</f>
        <v>20700</v>
      </c>
      <c r="F19" s="5">
        <f>0+10800+7560</f>
        <v>18360</v>
      </c>
      <c r="G19" s="2">
        <f>0+10800+6300</f>
        <v>17100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>0+10800+10000</f>
        <v>20800</v>
      </c>
      <c r="F20" s="1">
        <f>0+10800+7620</f>
        <v>18420</v>
      </c>
      <c r="G20" s="1">
        <f>0+10800+6350</f>
        <v>17150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>0+10800+10300</f>
        <v>21100</v>
      </c>
      <c r="F21" s="5">
        <f>0+10800+7800</f>
        <v>18600</v>
      </c>
      <c r="G21" s="2">
        <f>0+10800+6500</f>
        <v>17300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>0+10800+10500</f>
        <v>21300</v>
      </c>
      <c r="F22" s="1">
        <f>0+10800+7920</f>
        <v>18720</v>
      </c>
      <c r="G22" s="1">
        <f>0+10800+6600</f>
        <v>17400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>0+10800+10700</f>
        <v>21500</v>
      </c>
      <c r="F23" s="5">
        <f>0+10800+8040</f>
        <v>18840</v>
      </c>
      <c r="G23" s="2">
        <f>0+10800+6700</f>
        <v>17500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aca="true" t="shared" si="0" ref="E24:E39">0+10800+10800</f>
        <v>21600</v>
      </c>
      <c r="F24" s="1">
        <f aca="true" t="shared" si="1" ref="F24:F39">0+10800+8100</f>
        <v>18900</v>
      </c>
      <c r="G24" s="1">
        <f aca="true" t="shared" si="2" ref="G24:G39">0+10800+6750</f>
        <v>17550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0"/>
        <v>21600</v>
      </c>
      <c r="F25" s="5">
        <f t="shared" si="1"/>
        <v>18900</v>
      </c>
      <c r="G25" s="2">
        <f t="shared" si="2"/>
        <v>17550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0"/>
        <v>21600</v>
      </c>
      <c r="F26" s="1">
        <f t="shared" si="1"/>
        <v>18900</v>
      </c>
      <c r="G26" s="1">
        <f t="shared" si="2"/>
        <v>17550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0"/>
        <v>21600</v>
      </c>
      <c r="F27" s="5">
        <f t="shared" si="1"/>
        <v>18900</v>
      </c>
      <c r="G27" s="2">
        <f t="shared" si="2"/>
        <v>17550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0"/>
        <v>21600</v>
      </c>
      <c r="F28" s="1">
        <f t="shared" si="1"/>
        <v>18900</v>
      </c>
      <c r="G28" s="1">
        <f t="shared" si="2"/>
        <v>17550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0"/>
        <v>21600</v>
      </c>
      <c r="F29" s="5">
        <f t="shared" si="1"/>
        <v>18900</v>
      </c>
      <c r="G29" s="2">
        <f t="shared" si="2"/>
        <v>17550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0"/>
        <v>21600</v>
      </c>
      <c r="F30" s="1">
        <f t="shared" si="1"/>
        <v>18900</v>
      </c>
      <c r="G30" s="1">
        <f t="shared" si="2"/>
        <v>17550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0"/>
        <v>21600</v>
      </c>
      <c r="F31" s="5">
        <f t="shared" si="1"/>
        <v>18900</v>
      </c>
      <c r="G31" s="2">
        <f t="shared" si="2"/>
        <v>17550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0"/>
        <v>21600</v>
      </c>
      <c r="F32" s="1">
        <f t="shared" si="1"/>
        <v>18900</v>
      </c>
      <c r="G32" s="1">
        <f t="shared" si="2"/>
        <v>17550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0"/>
        <v>21600</v>
      </c>
      <c r="F33" s="5">
        <f t="shared" si="1"/>
        <v>18900</v>
      </c>
      <c r="G33" s="2">
        <f t="shared" si="2"/>
        <v>17550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0"/>
        <v>21600</v>
      </c>
      <c r="F34" s="1">
        <f t="shared" si="1"/>
        <v>18900</v>
      </c>
      <c r="G34" s="1">
        <f t="shared" si="2"/>
        <v>17550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0"/>
        <v>21600</v>
      </c>
      <c r="F35" s="5">
        <f t="shared" si="1"/>
        <v>18900</v>
      </c>
      <c r="G35" s="2">
        <f t="shared" si="2"/>
        <v>17550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0"/>
        <v>21600</v>
      </c>
      <c r="F36" s="1">
        <f t="shared" si="1"/>
        <v>18900</v>
      </c>
      <c r="G36" s="1">
        <f t="shared" si="2"/>
        <v>17550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0"/>
        <v>21600</v>
      </c>
      <c r="F37" s="5">
        <f t="shared" si="1"/>
        <v>18900</v>
      </c>
      <c r="G37" s="2">
        <f t="shared" si="2"/>
        <v>17550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0"/>
        <v>21600</v>
      </c>
      <c r="F38" s="1">
        <f t="shared" si="1"/>
        <v>18900</v>
      </c>
      <c r="G38" s="1">
        <f t="shared" si="2"/>
        <v>17550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0"/>
        <v>21600</v>
      </c>
      <c r="F39" s="5">
        <f t="shared" si="1"/>
        <v>18900</v>
      </c>
      <c r="G39" s="2">
        <f t="shared" si="2"/>
        <v>17550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>0+10800+10200</f>
        <v>21000</v>
      </c>
      <c r="F40" s="1">
        <f>0+10800+7700</f>
        <v>18500</v>
      </c>
      <c r="G40" s="1">
        <f>0+10800+6450</f>
        <v>17250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0+10800+9300</f>
        <v>20100</v>
      </c>
      <c r="F41" s="5">
        <f>0+10800+7100</f>
        <v>17900</v>
      </c>
      <c r="G41" s="2">
        <f>0+10800+6000</f>
        <v>16800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0+10800+8700</f>
        <v>19500</v>
      </c>
      <c r="F42" s="1">
        <f>0+10800+6700</f>
        <v>17500</v>
      </c>
      <c r="G42" s="1">
        <f>0+10800+5700</f>
        <v>16500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0+10800+8100</f>
        <v>18900</v>
      </c>
      <c r="F43" s="5">
        <f>0+10800+6300</f>
        <v>17100</v>
      </c>
      <c r="G43" s="2">
        <f>0+10800+5400</f>
        <v>16200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0+10800+7800</f>
        <v>18600</v>
      </c>
      <c r="F44" s="1">
        <f>0+10800+6100</f>
        <v>16900</v>
      </c>
      <c r="G44" s="1">
        <f>0+10800+5400</f>
        <v>16200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0+10800+8400</f>
        <v>19200</v>
      </c>
      <c r="F45" s="5">
        <f>0+10800+6700</f>
        <v>17500</v>
      </c>
      <c r="G45" s="2">
        <f>0+10800+6600</f>
        <v>17400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0+10800+6600</f>
        <v>17400</v>
      </c>
      <c r="F46" s="1">
        <f>0+10800+5300</f>
        <v>16100</v>
      </c>
      <c r="G46" s="1">
        <f>0+10800+5400</f>
        <v>16200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0+10800+5400</f>
        <v>16200</v>
      </c>
      <c r="F47" s="5">
        <f>0+10800+4500</f>
        <v>15300</v>
      </c>
      <c r="G47" s="2">
        <f>0+10800+5400</f>
        <v>16200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0+10800+5400</f>
        <v>16200</v>
      </c>
      <c r="F48" s="1">
        <f>0+10800+4500</f>
        <v>15300</v>
      </c>
      <c r="G48" s="1">
        <f>0+10800+5400</f>
        <v>16200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0+10800+6000</f>
        <v>16800</v>
      </c>
      <c r="F49" s="5">
        <f>0+10800+5000</f>
        <v>15800</v>
      </c>
      <c r="G49" s="2">
        <f>0+10800+6000</f>
        <v>16800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0+10800+3600</f>
        <v>14400</v>
      </c>
      <c r="F50" s="1">
        <f>0+10800+3000</f>
        <v>13800</v>
      </c>
      <c r="G50" s="1">
        <f>0+10800+3600</f>
        <v>14400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2022-02-05T10:42:05Z</dcterms:modified>
  <cp:category/>
  <cp:version/>
  <cp:contentType/>
  <cp:contentStatus/>
</cp:coreProperties>
</file>