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<sst xmlns="http://schemas.openxmlformats.org/spreadsheetml/2006/main" count="205" uniqueCount="129">
  <si>
    <t>«DUBLIN &amp; DOLPHIN 3*» (г. Анапа, ул. Ростовская, дом 7)</t>
  </si>
  <si>
    <t>Отправление</t>
  </si>
  <si>
    <t>Дни отдыха</t>
  </si>
  <si>
    <t>дней/ночей на отдыхе</t>
  </si>
  <si>
    <t>Прибытие</t>
  </si>
  <si>
    <t>2-х местный "Эконом"</t>
  </si>
  <si>
    <t>2-х местный "Стандарт" с балконом</t>
  </si>
  <si>
    <t>2-х местный "Стандарт" с лоджией</t>
  </si>
  <si>
    <t>2-х местный 2-х комнатный "Семейный"</t>
  </si>
  <si>
    <t>осн. место</t>
  </si>
  <si>
    <t>доп. место</t>
  </si>
  <si>
    <t>3-ий человек в номере</t>
  </si>
  <si>
    <t>4-ый человек в номере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</si>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</sst>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2" width="16.00390625" style="0" customWidth="1"/>
  </cols>
  <sheetData>
    <row r="1" spans="1:12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8" t="s">
        <v>7</v>
      </c>
      <c r="I2" s="7"/>
      <c r="J2" s="9" t="s">
        <v>8</v>
      </c>
      <c r="K2" s="7"/>
      <c r="L2" s="7"/>
    </row>
    <row r="3" spans="1:12" ht="39.75" customHeight="1">
      <c r="A3" s="7"/>
      <c r="B3" s="7"/>
      <c r="C3" s="7"/>
      <c r="D3" s="7"/>
      <c r="E3" s="3" t="s">
        <v>9</v>
      </c>
      <c r="F3" s="4" t="s">
        <v>9</v>
      </c>
      <c r="G3" s="4" t="s">
        <v>10</v>
      </c>
      <c r="H3" s="3" t="s">
        <v>9</v>
      </c>
      <c r="I3" s="3" t="s">
        <v>10</v>
      </c>
      <c r="J3" s="4" t="s">
        <v>9</v>
      </c>
      <c r="K3" s="4" t="s">
        <v>11</v>
      </c>
      <c r="L3" s="4" t="s">
        <v>12</v>
      </c>
    </row>
    <row r="4" spans="1:12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0+10800+7200</f>
        <v>18000</v>
      </c>
      <c r="F4" s="1">
        <f>0+10800+9200</f>
        <v>20000</v>
      </c>
      <c r="G4" s="1">
        <f>0+10800+5600</f>
        <v>16400</v>
      </c>
      <c r="H4" s="1">
        <f>0+10800+9200</f>
        <v>20000</v>
      </c>
      <c r="I4" s="1">
        <f>0+10800+5600</f>
        <v>16400</v>
      </c>
      <c r="J4" s="1">
        <f>0+10800+15600</f>
        <v>26400</v>
      </c>
      <c r="K4" s="1">
        <f>0+10800+10400</f>
        <v>21200</v>
      </c>
      <c r="L4" s="1">
        <f>0+10800+7800</f>
        <v>18600</v>
      </c>
    </row>
    <row r="5" spans="1:12" ht="18" customHeight="1">
      <c r="A5" s="2" t="s">
        <v>17</v>
      </c>
      <c r="B5" s="2" t="s">
        <v>18</v>
      </c>
      <c r="C5" s="2" t="s">
        <v>19</v>
      </c>
      <c r="D5" s="2" t="s">
        <v>20</v>
      </c>
      <c r="E5" s="5">
        <f>0+10800+8100</f>
        <v>18900</v>
      </c>
      <c r="F5" s="2">
        <f>0+10800+10350</f>
        <v>21150</v>
      </c>
      <c r="G5" s="2">
        <f aca="true" t="shared" si="0" ref="G5:G37">0+10800+6300</f>
        <v>17100</v>
      </c>
      <c r="H5" s="5">
        <f>0+10800+10350</f>
        <v>21150</v>
      </c>
      <c r="I5" s="5">
        <f aca="true" t="shared" si="1" ref="I5:I37">0+10800+6300</f>
        <v>17100</v>
      </c>
      <c r="J5" s="2">
        <f>0+10800+17550</f>
        <v>28350</v>
      </c>
      <c r="K5" s="2">
        <f>0+10800+11700</f>
        <v>22500</v>
      </c>
      <c r="L5" s="2">
        <f>0+10800+8775</f>
        <v>19575</v>
      </c>
    </row>
    <row r="6" spans="1:12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0+10800+8350</f>
        <v>19150</v>
      </c>
      <c r="F6" s="1">
        <f>0+10800+10700</f>
        <v>21500</v>
      </c>
      <c r="G6" s="1">
        <f t="shared" si="0"/>
        <v>17100</v>
      </c>
      <c r="H6" s="1">
        <f>0+10800+10700</f>
        <v>21500</v>
      </c>
      <c r="I6" s="1">
        <f t="shared" si="1"/>
        <v>17100</v>
      </c>
      <c r="J6" s="1">
        <f>0+10800+18150</f>
        <v>28950</v>
      </c>
      <c r="K6" s="1">
        <f>0+10800+12100</f>
        <v>22900</v>
      </c>
      <c r="L6" s="1">
        <f>0+10800+9075</f>
        <v>19875</v>
      </c>
    </row>
    <row r="7" spans="1:12" ht="18" customHeight="1">
      <c r="A7" s="2" t="s">
        <v>24</v>
      </c>
      <c r="B7" s="2" t="s">
        <v>25</v>
      </c>
      <c r="C7" s="2" t="s">
        <v>19</v>
      </c>
      <c r="D7" s="2" t="s">
        <v>26</v>
      </c>
      <c r="E7" s="5">
        <f>0+10800+8850</f>
        <v>19650</v>
      </c>
      <c r="F7" s="2">
        <f>0+10800+11400</f>
        <v>22200</v>
      </c>
      <c r="G7" s="2">
        <f t="shared" si="0"/>
        <v>17100</v>
      </c>
      <c r="H7" s="5">
        <f>0+10800+11400</f>
        <v>22200</v>
      </c>
      <c r="I7" s="5">
        <f t="shared" si="1"/>
        <v>17100</v>
      </c>
      <c r="J7" s="2">
        <f>0+10800+19350</f>
        <v>30150</v>
      </c>
      <c r="K7" s="2">
        <f>0+10800+12900</f>
        <v>23700</v>
      </c>
      <c r="L7" s="2">
        <f>0+10800+9675</f>
        <v>20475</v>
      </c>
    </row>
    <row r="8" spans="1:12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0+10800+9350</f>
        <v>20150</v>
      </c>
      <c r="F8" s="1">
        <f>0+10800+12100</f>
        <v>22900</v>
      </c>
      <c r="G8" s="1">
        <f t="shared" si="0"/>
        <v>17100</v>
      </c>
      <c r="H8" s="1">
        <f>0+10800+12100</f>
        <v>22900</v>
      </c>
      <c r="I8" s="1">
        <f t="shared" si="1"/>
        <v>17100</v>
      </c>
      <c r="J8" s="1">
        <f>0+10800+20550</f>
        <v>31350</v>
      </c>
      <c r="K8" s="1">
        <f>0+10800+13700</f>
        <v>24500</v>
      </c>
      <c r="L8" s="1">
        <f>0+10800+10275</f>
        <v>21075</v>
      </c>
    </row>
    <row r="9" spans="1:12" ht="18" customHeight="1">
      <c r="A9" s="2" t="s">
        <v>30</v>
      </c>
      <c r="B9" s="2" t="s">
        <v>31</v>
      </c>
      <c r="C9" s="2" t="s">
        <v>19</v>
      </c>
      <c r="D9" s="2" t="s">
        <v>32</v>
      </c>
      <c r="E9" s="5">
        <f>0+10800+10100</f>
        <v>20900</v>
      </c>
      <c r="F9" s="2">
        <f>0+10800+13150</f>
        <v>23950</v>
      </c>
      <c r="G9" s="2">
        <f t="shared" si="0"/>
        <v>17100</v>
      </c>
      <c r="H9" s="5">
        <f>0+10800+13150</f>
        <v>23950</v>
      </c>
      <c r="I9" s="5">
        <f t="shared" si="1"/>
        <v>17100</v>
      </c>
      <c r="J9" s="2">
        <f>0+10800+22350</f>
        <v>33150</v>
      </c>
      <c r="K9" s="2">
        <f>0+10800+14900</f>
        <v>25700</v>
      </c>
      <c r="L9" s="2">
        <f>0+10800+11175</f>
        <v>21975</v>
      </c>
    </row>
    <row r="10" spans="1:12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aca="true" t="shared" si="2" ref="E10:E19">0+10800+10350</f>
        <v>21150</v>
      </c>
      <c r="F10" s="1">
        <f aca="true" t="shared" si="3" ref="F10:F19">0+10800+13500</f>
        <v>24300</v>
      </c>
      <c r="G10" s="1">
        <f t="shared" si="0"/>
        <v>17100</v>
      </c>
      <c r="H10" s="1">
        <f aca="true" t="shared" si="4" ref="H10:H19">0+10800+13500</f>
        <v>24300</v>
      </c>
      <c r="I10" s="1">
        <f t="shared" si="1"/>
        <v>17100</v>
      </c>
      <c r="J10" s="1">
        <f aca="true" t="shared" si="5" ref="J10:J19">0+10800+22950</f>
        <v>33750</v>
      </c>
      <c r="K10" s="1">
        <f aca="true" t="shared" si="6" ref="K10:K19">0+10800+15300</f>
        <v>26100</v>
      </c>
      <c r="L10" s="1">
        <f aca="true" t="shared" si="7" ref="L10:L19">0+10800+11475</f>
        <v>22275</v>
      </c>
    </row>
    <row r="11" spans="1:12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5">
        <f t="shared" si="2"/>
        <v>21150</v>
      </c>
      <c r="F11" s="2">
        <f t="shared" si="3"/>
        <v>24300</v>
      </c>
      <c r="G11" s="2">
        <f t="shared" si="0"/>
        <v>17100</v>
      </c>
      <c r="H11" s="5">
        <f t="shared" si="4"/>
        <v>24300</v>
      </c>
      <c r="I11" s="5">
        <f t="shared" si="1"/>
        <v>17100</v>
      </c>
      <c r="J11" s="2">
        <f t="shared" si="5"/>
        <v>33750</v>
      </c>
      <c r="K11" s="2">
        <f t="shared" si="6"/>
        <v>26100</v>
      </c>
      <c r="L11" s="2">
        <f t="shared" si="7"/>
        <v>22275</v>
      </c>
    </row>
    <row r="12" spans="1:12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2"/>
        <v>21150</v>
      </c>
      <c r="F12" s="1">
        <f t="shared" si="3"/>
        <v>24300</v>
      </c>
      <c r="G12" s="1">
        <f t="shared" si="0"/>
        <v>17100</v>
      </c>
      <c r="H12" s="1">
        <f t="shared" si="4"/>
        <v>24300</v>
      </c>
      <c r="I12" s="1">
        <f t="shared" si="1"/>
        <v>17100</v>
      </c>
      <c r="J12" s="1">
        <f t="shared" si="5"/>
        <v>33750</v>
      </c>
      <c r="K12" s="1">
        <f t="shared" si="6"/>
        <v>26100</v>
      </c>
      <c r="L12" s="1">
        <f t="shared" si="7"/>
        <v>22275</v>
      </c>
    </row>
    <row r="13" spans="1:12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5">
        <f t="shared" si="2"/>
        <v>21150</v>
      </c>
      <c r="F13" s="2">
        <f t="shared" si="3"/>
        <v>24300</v>
      </c>
      <c r="G13" s="2">
        <f t="shared" si="0"/>
        <v>17100</v>
      </c>
      <c r="H13" s="5">
        <f t="shared" si="4"/>
        <v>24300</v>
      </c>
      <c r="I13" s="5">
        <f t="shared" si="1"/>
        <v>17100</v>
      </c>
      <c r="J13" s="2">
        <f t="shared" si="5"/>
        <v>33750</v>
      </c>
      <c r="K13" s="2">
        <f t="shared" si="6"/>
        <v>26100</v>
      </c>
      <c r="L13" s="2">
        <f t="shared" si="7"/>
        <v>22275</v>
      </c>
    </row>
    <row r="14" spans="1:12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 t="shared" si="2"/>
        <v>21150</v>
      </c>
      <c r="F14" s="1">
        <f t="shared" si="3"/>
        <v>24300</v>
      </c>
      <c r="G14" s="1">
        <f t="shared" si="0"/>
        <v>17100</v>
      </c>
      <c r="H14" s="1">
        <f t="shared" si="4"/>
        <v>24300</v>
      </c>
      <c r="I14" s="1">
        <f t="shared" si="1"/>
        <v>17100</v>
      </c>
      <c r="J14" s="1">
        <f t="shared" si="5"/>
        <v>33750</v>
      </c>
      <c r="K14" s="1">
        <f t="shared" si="6"/>
        <v>26100</v>
      </c>
      <c r="L14" s="1">
        <f t="shared" si="7"/>
        <v>22275</v>
      </c>
    </row>
    <row r="15" spans="1:12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5">
        <f t="shared" si="2"/>
        <v>21150</v>
      </c>
      <c r="F15" s="2">
        <f t="shared" si="3"/>
        <v>24300</v>
      </c>
      <c r="G15" s="2">
        <f t="shared" si="0"/>
        <v>17100</v>
      </c>
      <c r="H15" s="5">
        <f t="shared" si="4"/>
        <v>24300</v>
      </c>
      <c r="I15" s="5">
        <f t="shared" si="1"/>
        <v>17100</v>
      </c>
      <c r="J15" s="2">
        <f t="shared" si="5"/>
        <v>33750</v>
      </c>
      <c r="K15" s="2">
        <f t="shared" si="6"/>
        <v>26100</v>
      </c>
      <c r="L15" s="2">
        <f t="shared" si="7"/>
        <v>22275</v>
      </c>
    </row>
    <row r="16" spans="1:12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 t="shared" si="2"/>
        <v>21150</v>
      </c>
      <c r="F16" s="1">
        <f t="shared" si="3"/>
        <v>24300</v>
      </c>
      <c r="G16" s="1">
        <f t="shared" si="0"/>
        <v>17100</v>
      </c>
      <c r="H16" s="1">
        <f t="shared" si="4"/>
        <v>24300</v>
      </c>
      <c r="I16" s="1">
        <f t="shared" si="1"/>
        <v>17100</v>
      </c>
      <c r="J16" s="1">
        <f t="shared" si="5"/>
        <v>33750</v>
      </c>
      <c r="K16" s="1">
        <f t="shared" si="6"/>
        <v>26100</v>
      </c>
      <c r="L16" s="1">
        <f t="shared" si="7"/>
        <v>22275</v>
      </c>
    </row>
    <row r="17" spans="1:12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5">
        <f t="shared" si="2"/>
        <v>21150</v>
      </c>
      <c r="F17" s="2">
        <f t="shared" si="3"/>
        <v>24300</v>
      </c>
      <c r="G17" s="2">
        <f t="shared" si="0"/>
        <v>17100</v>
      </c>
      <c r="H17" s="5">
        <f t="shared" si="4"/>
        <v>24300</v>
      </c>
      <c r="I17" s="5">
        <f t="shared" si="1"/>
        <v>17100</v>
      </c>
      <c r="J17" s="2">
        <f t="shared" si="5"/>
        <v>33750</v>
      </c>
      <c r="K17" s="2">
        <f t="shared" si="6"/>
        <v>26100</v>
      </c>
      <c r="L17" s="2">
        <f t="shared" si="7"/>
        <v>22275</v>
      </c>
    </row>
    <row r="18" spans="1:12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2"/>
        <v>21150</v>
      </c>
      <c r="F18" s="1">
        <f t="shared" si="3"/>
        <v>24300</v>
      </c>
      <c r="G18" s="1">
        <f t="shared" si="0"/>
        <v>17100</v>
      </c>
      <c r="H18" s="1">
        <f t="shared" si="4"/>
        <v>24300</v>
      </c>
      <c r="I18" s="1">
        <f t="shared" si="1"/>
        <v>17100</v>
      </c>
      <c r="J18" s="1">
        <f t="shared" si="5"/>
        <v>33750</v>
      </c>
      <c r="K18" s="1">
        <f t="shared" si="6"/>
        <v>26100</v>
      </c>
      <c r="L18" s="1">
        <f t="shared" si="7"/>
        <v>22275</v>
      </c>
    </row>
    <row r="19" spans="1:12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5">
        <f t="shared" si="2"/>
        <v>21150</v>
      </c>
      <c r="F19" s="2">
        <f t="shared" si="3"/>
        <v>24300</v>
      </c>
      <c r="G19" s="2">
        <f t="shared" si="0"/>
        <v>17100</v>
      </c>
      <c r="H19" s="5">
        <f t="shared" si="4"/>
        <v>24300</v>
      </c>
      <c r="I19" s="5">
        <f t="shared" si="1"/>
        <v>17100</v>
      </c>
      <c r="J19" s="2">
        <f t="shared" si="5"/>
        <v>33750</v>
      </c>
      <c r="K19" s="2">
        <f t="shared" si="6"/>
        <v>26100</v>
      </c>
      <c r="L19" s="2">
        <f t="shared" si="7"/>
        <v>22275</v>
      </c>
    </row>
    <row r="20" spans="1:12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>0+10800+10750</f>
        <v>21550</v>
      </c>
      <c r="F20" s="1">
        <f>0+10800+14000</f>
        <v>24800</v>
      </c>
      <c r="G20" s="1">
        <f t="shared" si="0"/>
        <v>17100</v>
      </c>
      <c r="H20" s="1">
        <f>0+10800+14000</f>
        <v>24800</v>
      </c>
      <c r="I20" s="1">
        <f t="shared" si="1"/>
        <v>17100</v>
      </c>
      <c r="J20" s="1">
        <f>0+10800+23850</f>
        <v>34650</v>
      </c>
      <c r="K20" s="1">
        <f>0+10800+15900</f>
        <v>26700</v>
      </c>
      <c r="L20" s="1">
        <f>0+10800+11925</f>
        <v>22725</v>
      </c>
    </row>
    <row r="21" spans="1:12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5">
        <f>0+10800+11350</f>
        <v>22150</v>
      </c>
      <c r="F21" s="2">
        <f>0+10800+14750</f>
        <v>25550</v>
      </c>
      <c r="G21" s="2">
        <f t="shared" si="0"/>
        <v>17100</v>
      </c>
      <c r="H21" s="5">
        <f>0+10800+14750</f>
        <v>25550</v>
      </c>
      <c r="I21" s="5">
        <f t="shared" si="1"/>
        <v>17100</v>
      </c>
      <c r="J21" s="2">
        <f>0+10800+25200</f>
        <v>36000</v>
      </c>
      <c r="K21" s="2">
        <f>0+10800+16800</f>
        <v>27600</v>
      </c>
      <c r="L21" s="2">
        <f>0+10800+12600</f>
        <v>23400</v>
      </c>
    </row>
    <row r="22" spans="1:12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>0+10800+11750</f>
        <v>22550</v>
      </c>
      <c r="F22" s="1">
        <f>0+10800+15250</f>
        <v>26050</v>
      </c>
      <c r="G22" s="1">
        <f t="shared" si="0"/>
        <v>17100</v>
      </c>
      <c r="H22" s="1">
        <f>0+10800+15250</f>
        <v>26050</v>
      </c>
      <c r="I22" s="1">
        <f t="shared" si="1"/>
        <v>17100</v>
      </c>
      <c r="J22" s="1">
        <f>0+10800+26100</f>
        <v>36900</v>
      </c>
      <c r="K22" s="1">
        <f>0+10800+17400</f>
        <v>28200</v>
      </c>
      <c r="L22" s="1">
        <f>0+10800+13050</f>
        <v>23850</v>
      </c>
    </row>
    <row r="23" spans="1:12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5">
        <f aca="true" t="shared" si="8" ref="E23:E37">0+10800+12150</f>
        <v>22950</v>
      </c>
      <c r="F23" s="2">
        <f aca="true" t="shared" si="9" ref="F23:F37">0+10800+15750</f>
        <v>26550</v>
      </c>
      <c r="G23" s="2">
        <f t="shared" si="0"/>
        <v>17100</v>
      </c>
      <c r="H23" s="5">
        <f aca="true" t="shared" si="10" ref="H23:H37">0+10800+15750</f>
        <v>26550</v>
      </c>
      <c r="I23" s="5">
        <f t="shared" si="1"/>
        <v>17100</v>
      </c>
      <c r="J23" s="2">
        <f aca="true" t="shared" si="11" ref="J23:J37">0+10800+27000</f>
        <v>37800</v>
      </c>
      <c r="K23" s="2">
        <f aca="true" t="shared" si="12" ref="K23:K37">0+10800+18000</f>
        <v>28800</v>
      </c>
      <c r="L23" s="2">
        <f aca="true" t="shared" si="13" ref="L23:L37">0+10800+13500</f>
        <v>24300</v>
      </c>
    </row>
    <row r="24" spans="1:12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8"/>
        <v>22950</v>
      </c>
      <c r="F24" s="1">
        <f t="shared" si="9"/>
        <v>26550</v>
      </c>
      <c r="G24" s="1">
        <f t="shared" si="0"/>
        <v>17100</v>
      </c>
      <c r="H24" s="1">
        <f t="shared" si="10"/>
        <v>26550</v>
      </c>
      <c r="I24" s="1">
        <f t="shared" si="1"/>
        <v>17100</v>
      </c>
      <c r="J24" s="1">
        <f t="shared" si="11"/>
        <v>37800</v>
      </c>
      <c r="K24" s="1">
        <f t="shared" si="12"/>
        <v>28800</v>
      </c>
      <c r="L24" s="1">
        <f t="shared" si="13"/>
        <v>24300</v>
      </c>
    </row>
    <row r="25" spans="1:12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5">
        <f t="shared" si="8"/>
        <v>22950</v>
      </c>
      <c r="F25" s="2">
        <f t="shared" si="9"/>
        <v>26550</v>
      </c>
      <c r="G25" s="2">
        <f t="shared" si="0"/>
        <v>17100</v>
      </c>
      <c r="H25" s="5">
        <f t="shared" si="10"/>
        <v>26550</v>
      </c>
      <c r="I25" s="5">
        <f t="shared" si="1"/>
        <v>17100</v>
      </c>
      <c r="J25" s="2">
        <f t="shared" si="11"/>
        <v>37800</v>
      </c>
      <c r="K25" s="2">
        <f t="shared" si="12"/>
        <v>28800</v>
      </c>
      <c r="L25" s="2">
        <f t="shared" si="13"/>
        <v>24300</v>
      </c>
    </row>
    <row r="26" spans="1:12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8"/>
        <v>22950</v>
      </c>
      <c r="F26" s="1">
        <f t="shared" si="9"/>
        <v>26550</v>
      </c>
      <c r="G26" s="1">
        <f t="shared" si="0"/>
        <v>17100</v>
      </c>
      <c r="H26" s="1">
        <f t="shared" si="10"/>
        <v>26550</v>
      </c>
      <c r="I26" s="1">
        <f t="shared" si="1"/>
        <v>17100</v>
      </c>
      <c r="J26" s="1">
        <f t="shared" si="11"/>
        <v>37800</v>
      </c>
      <c r="K26" s="1">
        <f t="shared" si="12"/>
        <v>28800</v>
      </c>
      <c r="L26" s="1">
        <f t="shared" si="13"/>
        <v>24300</v>
      </c>
    </row>
    <row r="27" spans="1:12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5">
        <f t="shared" si="8"/>
        <v>22950</v>
      </c>
      <c r="F27" s="2">
        <f t="shared" si="9"/>
        <v>26550</v>
      </c>
      <c r="G27" s="2">
        <f t="shared" si="0"/>
        <v>17100</v>
      </c>
      <c r="H27" s="5">
        <f t="shared" si="10"/>
        <v>26550</v>
      </c>
      <c r="I27" s="5">
        <f t="shared" si="1"/>
        <v>17100</v>
      </c>
      <c r="J27" s="2">
        <f t="shared" si="11"/>
        <v>37800</v>
      </c>
      <c r="K27" s="2">
        <f t="shared" si="12"/>
        <v>28800</v>
      </c>
      <c r="L27" s="2">
        <f t="shared" si="13"/>
        <v>24300</v>
      </c>
    </row>
    <row r="28" spans="1:12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8"/>
        <v>22950</v>
      </c>
      <c r="F28" s="1">
        <f t="shared" si="9"/>
        <v>26550</v>
      </c>
      <c r="G28" s="1">
        <f t="shared" si="0"/>
        <v>17100</v>
      </c>
      <c r="H28" s="1">
        <f t="shared" si="10"/>
        <v>26550</v>
      </c>
      <c r="I28" s="1">
        <f t="shared" si="1"/>
        <v>17100</v>
      </c>
      <c r="J28" s="1">
        <f t="shared" si="11"/>
        <v>37800</v>
      </c>
      <c r="K28" s="1">
        <f t="shared" si="12"/>
        <v>28800</v>
      </c>
      <c r="L28" s="1">
        <f t="shared" si="13"/>
        <v>24300</v>
      </c>
    </row>
    <row r="29" spans="1:12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5">
        <f t="shared" si="8"/>
        <v>22950</v>
      </c>
      <c r="F29" s="2">
        <f t="shared" si="9"/>
        <v>26550</v>
      </c>
      <c r="G29" s="2">
        <f t="shared" si="0"/>
        <v>17100</v>
      </c>
      <c r="H29" s="5">
        <f t="shared" si="10"/>
        <v>26550</v>
      </c>
      <c r="I29" s="5">
        <f t="shared" si="1"/>
        <v>17100</v>
      </c>
      <c r="J29" s="2">
        <f t="shared" si="11"/>
        <v>37800</v>
      </c>
      <c r="K29" s="2">
        <f t="shared" si="12"/>
        <v>28800</v>
      </c>
      <c r="L29" s="2">
        <f t="shared" si="13"/>
        <v>24300</v>
      </c>
    </row>
    <row r="30" spans="1:12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8"/>
        <v>22950</v>
      </c>
      <c r="F30" s="1">
        <f t="shared" si="9"/>
        <v>26550</v>
      </c>
      <c r="G30" s="1">
        <f t="shared" si="0"/>
        <v>17100</v>
      </c>
      <c r="H30" s="1">
        <f t="shared" si="10"/>
        <v>26550</v>
      </c>
      <c r="I30" s="1">
        <f t="shared" si="1"/>
        <v>17100</v>
      </c>
      <c r="J30" s="1">
        <f t="shared" si="11"/>
        <v>37800</v>
      </c>
      <c r="K30" s="1">
        <f t="shared" si="12"/>
        <v>28800</v>
      </c>
      <c r="L30" s="1">
        <f t="shared" si="13"/>
        <v>24300</v>
      </c>
    </row>
    <row r="31" spans="1:12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5">
        <f t="shared" si="8"/>
        <v>22950</v>
      </c>
      <c r="F31" s="2">
        <f t="shared" si="9"/>
        <v>26550</v>
      </c>
      <c r="G31" s="2">
        <f t="shared" si="0"/>
        <v>17100</v>
      </c>
      <c r="H31" s="5">
        <f t="shared" si="10"/>
        <v>26550</v>
      </c>
      <c r="I31" s="5">
        <f t="shared" si="1"/>
        <v>17100</v>
      </c>
      <c r="J31" s="2">
        <f t="shared" si="11"/>
        <v>37800</v>
      </c>
      <c r="K31" s="2">
        <f t="shared" si="12"/>
        <v>28800</v>
      </c>
      <c r="L31" s="2">
        <f t="shared" si="13"/>
        <v>24300</v>
      </c>
    </row>
    <row r="32" spans="1:12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8"/>
        <v>22950</v>
      </c>
      <c r="F32" s="1">
        <f t="shared" si="9"/>
        <v>26550</v>
      </c>
      <c r="G32" s="1">
        <f t="shared" si="0"/>
        <v>17100</v>
      </c>
      <c r="H32" s="1">
        <f t="shared" si="10"/>
        <v>26550</v>
      </c>
      <c r="I32" s="1">
        <f t="shared" si="1"/>
        <v>17100</v>
      </c>
      <c r="J32" s="1">
        <f t="shared" si="11"/>
        <v>37800</v>
      </c>
      <c r="K32" s="1">
        <f t="shared" si="12"/>
        <v>28800</v>
      </c>
      <c r="L32" s="1">
        <f t="shared" si="13"/>
        <v>24300</v>
      </c>
    </row>
    <row r="33" spans="1:12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5">
        <f t="shared" si="8"/>
        <v>22950</v>
      </c>
      <c r="F33" s="2">
        <f t="shared" si="9"/>
        <v>26550</v>
      </c>
      <c r="G33" s="2">
        <f t="shared" si="0"/>
        <v>17100</v>
      </c>
      <c r="H33" s="5">
        <f t="shared" si="10"/>
        <v>26550</v>
      </c>
      <c r="I33" s="5">
        <f t="shared" si="1"/>
        <v>17100</v>
      </c>
      <c r="J33" s="2">
        <f t="shared" si="11"/>
        <v>37800</v>
      </c>
      <c r="K33" s="2">
        <f t="shared" si="12"/>
        <v>28800</v>
      </c>
      <c r="L33" s="2">
        <f t="shared" si="13"/>
        <v>24300</v>
      </c>
    </row>
    <row r="34" spans="1:12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8"/>
        <v>22950</v>
      </c>
      <c r="F34" s="1">
        <f t="shared" si="9"/>
        <v>26550</v>
      </c>
      <c r="G34" s="1">
        <f t="shared" si="0"/>
        <v>17100</v>
      </c>
      <c r="H34" s="1">
        <f t="shared" si="10"/>
        <v>26550</v>
      </c>
      <c r="I34" s="1">
        <f t="shared" si="1"/>
        <v>17100</v>
      </c>
      <c r="J34" s="1">
        <f t="shared" si="11"/>
        <v>37800</v>
      </c>
      <c r="K34" s="1">
        <f t="shared" si="12"/>
        <v>28800</v>
      </c>
      <c r="L34" s="1">
        <f t="shared" si="13"/>
        <v>24300</v>
      </c>
    </row>
    <row r="35" spans="1:12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5">
        <f t="shared" si="8"/>
        <v>22950</v>
      </c>
      <c r="F35" s="2">
        <f t="shared" si="9"/>
        <v>26550</v>
      </c>
      <c r="G35" s="2">
        <f t="shared" si="0"/>
        <v>17100</v>
      </c>
      <c r="H35" s="5">
        <f t="shared" si="10"/>
        <v>26550</v>
      </c>
      <c r="I35" s="5">
        <f t="shared" si="1"/>
        <v>17100</v>
      </c>
      <c r="J35" s="2">
        <f t="shared" si="11"/>
        <v>37800</v>
      </c>
      <c r="K35" s="2">
        <f t="shared" si="12"/>
        <v>28800</v>
      </c>
      <c r="L35" s="2">
        <f t="shared" si="13"/>
        <v>24300</v>
      </c>
    </row>
    <row r="36" spans="1:12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8"/>
        <v>22950</v>
      </c>
      <c r="F36" s="1">
        <f t="shared" si="9"/>
        <v>26550</v>
      </c>
      <c r="G36" s="1">
        <f t="shared" si="0"/>
        <v>17100</v>
      </c>
      <c r="H36" s="1">
        <f t="shared" si="10"/>
        <v>26550</v>
      </c>
      <c r="I36" s="1">
        <f t="shared" si="1"/>
        <v>17100</v>
      </c>
      <c r="J36" s="1">
        <f t="shared" si="11"/>
        <v>37800</v>
      </c>
      <c r="K36" s="1">
        <f t="shared" si="12"/>
        <v>28800</v>
      </c>
      <c r="L36" s="1">
        <f t="shared" si="13"/>
        <v>24300</v>
      </c>
    </row>
    <row r="37" spans="1:12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5">
        <f t="shared" si="8"/>
        <v>22950</v>
      </c>
      <c r="F37" s="2">
        <f t="shared" si="9"/>
        <v>26550</v>
      </c>
      <c r="G37" s="2">
        <f t="shared" si="0"/>
        <v>17100</v>
      </c>
      <c r="H37" s="5">
        <f t="shared" si="10"/>
        <v>26550</v>
      </c>
      <c r="I37" s="5">
        <f t="shared" si="1"/>
        <v>17100</v>
      </c>
      <c r="J37" s="2">
        <f t="shared" si="11"/>
        <v>37800</v>
      </c>
      <c r="K37" s="2">
        <f t="shared" si="12"/>
        <v>28800</v>
      </c>
      <c r="L37" s="2">
        <f t="shared" si="13"/>
        <v>24300</v>
      </c>
    </row>
    <row r="38" spans="1:12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>0+10800+11750</f>
        <v>22550</v>
      </c>
      <c r="F38" s="1">
        <f>0+10800+15250</f>
        <v>26050</v>
      </c>
      <c r="G38" s="1">
        <f>0+10800+6200</f>
        <v>17000</v>
      </c>
      <c r="H38" s="1">
        <f>0+10800+15250</f>
        <v>26050</v>
      </c>
      <c r="I38" s="1">
        <f>0+10800+6200</f>
        <v>17000</v>
      </c>
      <c r="J38" s="1">
        <f>0+10800+26100</f>
        <v>36900</v>
      </c>
      <c r="K38" s="1">
        <f>0+10800+17400</f>
        <v>28200</v>
      </c>
      <c r="L38" s="1">
        <f>0+10800+13050</f>
        <v>23850</v>
      </c>
    </row>
    <row r="39" spans="1:12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5">
        <f>0+10800+11350</f>
        <v>22150</v>
      </c>
      <c r="F39" s="2">
        <f>0+10800+14750</f>
        <v>25550</v>
      </c>
      <c r="G39" s="2">
        <f>0+10800+6100</f>
        <v>16900</v>
      </c>
      <c r="H39" s="5">
        <f>0+10800+14750</f>
        <v>25550</v>
      </c>
      <c r="I39" s="5">
        <f>0+10800+6100</f>
        <v>16900</v>
      </c>
      <c r="J39" s="2">
        <f>0+10800+25200</f>
        <v>36000</v>
      </c>
      <c r="K39" s="2">
        <f>0+10800+16800</f>
        <v>27600</v>
      </c>
      <c r="L39" s="2">
        <f>0+10800+12600</f>
        <v>23400</v>
      </c>
    </row>
    <row r="40" spans="1:12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>0+10800+10950</f>
        <v>21750</v>
      </c>
      <c r="F40" s="1">
        <f>0+10800+14250</f>
        <v>25050</v>
      </c>
      <c r="G40" s="1">
        <f>0+10800+6000</f>
        <v>16800</v>
      </c>
      <c r="H40" s="1">
        <f>0+10800+14250</f>
        <v>25050</v>
      </c>
      <c r="I40" s="1">
        <f>0+10800+6000</f>
        <v>16800</v>
      </c>
      <c r="J40" s="1">
        <f>0+10800+24300</f>
        <v>35100</v>
      </c>
      <c r="K40" s="1">
        <f>0+10800+16200</f>
        <v>27000</v>
      </c>
      <c r="L40" s="1">
        <f>0+10800+12150</f>
        <v>22950</v>
      </c>
    </row>
    <row r="41" spans="1:12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5">
        <f>0+10800+10350</f>
        <v>21150</v>
      </c>
      <c r="F41" s="2">
        <f>0+10800+13500</f>
        <v>24300</v>
      </c>
      <c r="G41" s="2">
        <f>0+10800+5850</f>
        <v>16650</v>
      </c>
      <c r="H41" s="5">
        <f>0+10800+13500</f>
        <v>24300</v>
      </c>
      <c r="I41" s="5">
        <f>0+10800+5850</f>
        <v>16650</v>
      </c>
      <c r="J41" s="2">
        <f>0+10800+22950</f>
        <v>33750</v>
      </c>
      <c r="K41" s="2">
        <f>0+10800+15300</f>
        <v>26100</v>
      </c>
      <c r="L41" s="2">
        <f>0+10800+11475</f>
        <v>22275</v>
      </c>
    </row>
    <row r="42" spans="1:12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0+10800+10350</f>
        <v>21150</v>
      </c>
      <c r="F42" s="1">
        <f>0+10800+13500</f>
        <v>24300</v>
      </c>
      <c r="G42" s="1">
        <f>0+10800+5850</f>
        <v>16650</v>
      </c>
      <c r="H42" s="1">
        <f>0+10800+13500</f>
        <v>24300</v>
      </c>
      <c r="I42" s="1">
        <f>0+10800+5850</f>
        <v>16650</v>
      </c>
      <c r="J42" s="1">
        <f>0+10800+22950</f>
        <v>33750</v>
      </c>
      <c r="K42" s="1">
        <f>0+10800+15300</f>
        <v>26100</v>
      </c>
      <c r="L42" s="1">
        <f>0+10800+11475</f>
        <v>22275</v>
      </c>
    </row>
    <row r="43" spans="1:12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5">
        <f>0+10800+10350</f>
        <v>21150</v>
      </c>
      <c r="F43" s="2">
        <f>0+10800+13500</f>
        <v>24300</v>
      </c>
      <c r="G43" s="2">
        <f>0+10800+5850</f>
        <v>16650</v>
      </c>
      <c r="H43" s="5">
        <f>0+10800+13500</f>
        <v>24300</v>
      </c>
      <c r="I43" s="5">
        <f>0+10800+5850</f>
        <v>16650</v>
      </c>
      <c r="J43" s="2">
        <f>0+10800+22950</f>
        <v>33750</v>
      </c>
      <c r="K43" s="2">
        <f>0+10800+15300</f>
        <v>26100</v>
      </c>
      <c r="L43" s="2">
        <f>0+10800+11475</f>
        <v>22275</v>
      </c>
    </row>
    <row r="44" spans="1:12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0+10800+10350</f>
        <v>21150</v>
      </c>
      <c r="F44" s="1">
        <f>0+10800+13500</f>
        <v>24300</v>
      </c>
      <c r="G44" s="1">
        <f>0+10800+5850</f>
        <v>16650</v>
      </c>
      <c r="H44" s="1">
        <f>0+10800+13500</f>
        <v>24300</v>
      </c>
      <c r="I44" s="1">
        <f>0+10800+5850</f>
        <v>16650</v>
      </c>
      <c r="J44" s="1">
        <f>0+10800+22950</f>
        <v>33750</v>
      </c>
      <c r="K44" s="1">
        <f>0+10800+15300</f>
        <v>26100</v>
      </c>
      <c r="L44" s="1">
        <f>0+10800+11475</f>
        <v>22275</v>
      </c>
    </row>
    <row r="45" spans="1:12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>0+10800+12400</f>
        <v>23200</v>
      </c>
      <c r="F45" s="2">
        <f>0+10800+16150</f>
        <v>26950</v>
      </c>
      <c r="G45" s="2">
        <f>0+10800+7150</f>
        <v>17950</v>
      </c>
      <c r="H45" s="5">
        <f>0+10800+16150</f>
        <v>26950</v>
      </c>
      <c r="I45" s="5">
        <f>0+10800+7150</f>
        <v>17950</v>
      </c>
      <c r="J45" s="2">
        <f>0+10800+27450</f>
        <v>38250</v>
      </c>
      <c r="K45" s="2">
        <f>0+10800+18300</f>
        <v>29100</v>
      </c>
      <c r="L45" s="2">
        <f>0+10800+13725</f>
        <v>24525</v>
      </c>
    </row>
    <row r="46" spans="1:12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0+10800+10100</f>
        <v>20900</v>
      </c>
      <c r="F46" s="1">
        <f>0+10800+13150</f>
        <v>23950</v>
      </c>
      <c r="G46" s="1">
        <f>0+10800+5850</f>
        <v>16650</v>
      </c>
      <c r="H46" s="1">
        <f>0+10800+13150</f>
        <v>23950</v>
      </c>
      <c r="I46" s="1">
        <f>0+10800+5850</f>
        <v>16650</v>
      </c>
      <c r="J46" s="1">
        <f>0+10800+22350</f>
        <v>33150</v>
      </c>
      <c r="K46" s="1">
        <f>0+10800+14900</f>
        <v>25700</v>
      </c>
      <c r="L46" s="1">
        <f>0+10800+11175</f>
        <v>21975</v>
      </c>
    </row>
    <row r="47" spans="1:12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5">
        <f>0+10800+8850</f>
        <v>19650</v>
      </c>
      <c r="F47" s="2">
        <f>0+10800+11400</f>
        <v>22200</v>
      </c>
      <c r="G47" s="2">
        <f>0+10800+5850</f>
        <v>16650</v>
      </c>
      <c r="H47" s="5">
        <f>0+10800+11400</f>
        <v>22200</v>
      </c>
      <c r="I47" s="5">
        <f>0+10800+5850</f>
        <v>16650</v>
      </c>
      <c r="J47" s="2">
        <f>0+10800+19350</f>
        <v>30150</v>
      </c>
      <c r="K47" s="2">
        <f>0+10800+12900</f>
        <v>23700</v>
      </c>
      <c r="L47" s="2">
        <f>0+10800+9675</f>
        <v>20475</v>
      </c>
    </row>
    <row r="48" spans="1:12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0+10800+8100</f>
        <v>18900</v>
      </c>
      <c r="F48" s="1">
        <f>0+10800+10350</f>
        <v>21150</v>
      </c>
      <c r="G48" s="1">
        <f>0+10800+5850</f>
        <v>16650</v>
      </c>
      <c r="H48" s="1">
        <f>0+10800+10350</f>
        <v>21150</v>
      </c>
      <c r="I48" s="1">
        <f>0+10800+5850</f>
        <v>16650</v>
      </c>
      <c r="J48" s="1">
        <f>0+10800+17550</f>
        <v>28350</v>
      </c>
      <c r="K48" s="1">
        <f>0+10800+11700</f>
        <v>22500</v>
      </c>
      <c r="L48" s="1">
        <f>0+10800+8775</f>
        <v>19575</v>
      </c>
    </row>
    <row r="49" spans="1:12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>0+10800+9000</f>
        <v>19800</v>
      </c>
      <c r="F49" s="2">
        <f>0+10800+11500</f>
        <v>22300</v>
      </c>
      <c r="G49" s="2">
        <f>0+10800+6500</f>
        <v>17300</v>
      </c>
      <c r="H49" s="5">
        <f>0+10800+11500</f>
        <v>22300</v>
      </c>
      <c r="I49" s="5">
        <f>0+10800+6500</f>
        <v>17300</v>
      </c>
      <c r="J49" s="2">
        <f>0+10800+19500</f>
        <v>30300</v>
      </c>
      <c r="K49" s="2">
        <f>0+10800+13000</f>
        <v>23800</v>
      </c>
      <c r="L49" s="2">
        <f>0+10800+9750</f>
        <v>20550</v>
      </c>
    </row>
    <row r="50" spans="1:12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0+10800+5400</f>
        <v>16200</v>
      </c>
      <c r="F50" s="1">
        <f>0+10800+6900</f>
        <v>17700</v>
      </c>
      <c r="G50" s="1">
        <f>0+10800+3900</f>
        <v>14700</v>
      </c>
      <c r="H50" s="1">
        <f>0+10800+6900</f>
        <v>17700</v>
      </c>
      <c r="I50" s="1">
        <f>0+10800+3900</f>
        <v>14700</v>
      </c>
      <c r="J50" s="1">
        <f>0+10800+11700</f>
        <v>22500</v>
      </c>
      <c r="K50" s="1">
        <f>0+10800+7800</f>
        <v>18600</v>
      </c>
      <c r="L50" s="1">
        <f>0+10800+5850</f>
        <v>16650</v>
      </c>
    </row>
    <row r="65536" ht="12.75"/>
  </sheetData>
  <sheetProtection selectLockedCells="1" selectUnlockedCells="1"/>
  <mergeCells count="8">
    <mergeCell ref="H2:I2"/>
    <mergeCell ref="J2:L2"/>
    <mergeCell ref="A1:L1"/>
    <mergeCell ref="A2:A3"/>
    <mergeCell ref="B2:B3"/>
    <mergeCell ref="C2:C3"/>
    <mergeCell ref="D2:D3"/>
    <mergeCell ref="F2:G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2022-02-05T10:40:14Z</dcterms:modified>
  <cp:category/>
  <cp:version/>
  <cp:contentType/>
  <cp:contentStatus/>
</cp:coreProperties>
</file>