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<sst xmlns="http://schemas.openxmlformats.org/spreadsheetml/2006/main" count="199" uniqueCount="125">
  <si>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Дельфин, отель (Республика Крым, п.г.т. Николаевка, ул. Чудесная, 2/47)</t>
  </si>
  <si>
    <t>Отправление</t>
  </si>
  <si>
    <t>Дни отдыха</t>
  </si>
  <si>
    <t>дней/ночей на отдыхе</t>
  </si>
  <si>
    <t>Прибытие</t>
  </si>
  <si>
    <t>2-х местный номер</t>
  </si>
  <si>
    <t>3-4-х местный номер</t>
  </si>
  <si>
    <t>2-х комнатный 4-х местный "Люкс"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</si>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</sst>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0+13500+4400</f>
        <v>17900</v>
      </c>
      <c r="F4" s="1">
        <f>0+13500+3760</f>
        <v>17260</v>
      </c>
      <c r="G4" s="1">
        <f>0+13500+4000</f>
        <v>17500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0+13500+4950</f>
        <v>18450</v>
      </c>
      <c r="F5" s="5">
        <f>0+13500+4230</f>
        <v>17730</v>
      </c>
      <c r="G5" s="2">
        <f>0+13500+4500</f>
        <v>18000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0+13500+4950</f>
        <v>18450</v>
      </c>
      <c r="F6" s="1">
        <f>0+13500+4230</f>
        <v>17730</v>
      </c>
      <c r="G6" s="1">
        <f>0+13500+4500</f>
        <v>18000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0+13500+5250</f>
        <v>18750</v>
      </c>
      <c r="F7" s="5">
        <f>0+13500+4490</f>
        <v>17990</v>
      </c>
      <c r="G7" s="2">
        <f>0+13500+4900</f>
        <v>18400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0+13500+5550</f>
        <v>19050</v>
      </c>
      <c r="F8" s="1">
        <f>0+13500+4750</f>
        <v>18250</v>
      </c>
      <c r="G8" s="1">
        <f>0+13500+5300</f>
        <v>18800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0+13500+6000</f>
        <v>19500</v>
      </c>
      <c r="F9" s="5">
        <f>0+13500+5140</f>
        <v>18640</v>
      </c>
      <c r="G9" s="2">
        <f>0+13500+5900</f>
        <v>19400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aca="true" t="shared" si="0" ref="E10:E15">0+13500+6300</f>
        <v>19800</v>
      </c>
      <c r="F10" s="1">
        <f aca="true" t="shared" si="1" ref="F10:F15">0+13500+5400</f>
        <v>18900</v>
      </c>
      <c r="G10" s="1">
        <f aca="true" t="shared" si="2" ref="G10:G15">0+13500+6300</f>
        <v>19800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19800</v>
      </c>
      <c r="F11" s="5">
        <f t="shared" si="1"/>
        <v>18900</v>
      </c>
      <c r="G11" s="2">
        <f t="shared" si="2"/>
        <v>19800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19800</v>
      </c>
      <c r="F12" s="1">
        <f t="shared" si="1"/>
        <v>18900</v>
      </c>
      <c r="G12" s="1">
        <f t="shared" si="2"/>
        <v>19800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 t="shared" si="0"/>
        <v>19800</v>
      </c>
      <c r="F13" s="5">
        <f t="shared" si="1"/>
        <v>18900</v>
      </c>
      <c r="G13" s="2">
        <f t="shared" si="2"/>
        <v>19800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 t="shared" si="0"/>
        <v>19800</v>
      </c>
      <c r="F14" s="1">
        <f t="shared" si="1"/>
        <v>18900</v>
      </c>
      <c r="G14" s="1">
        <f t="shared" si="2"/>
        <v>19800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 t="shared" si="0"/>
        <v>19800</v>
      </c>
      <c r="F15" s="5">
        <f t="shared" si="1"/>
        <v>18900</v>
      </c>
      <c r="G15" s="2">
        <f t="shared" si="2"/>
        <v>19800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0+13500+7000</f>
        <v>20500</v>
      </c>
      <c r="F16" s="1">
        <f>0+13500+5880</f>
        <v>19380</v>
      </c>
      <c r="G16" s="1">
        <f>0+13500+6900</f>
        <v>20400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>0+13500+8050</f>
        <v>21550</v>
      </c>
      <c r="F17" s="5">
        <f>0+13500+6600</f>
        <v>20100</v>
      </c>
      <c r="G17" s="2">
        <f>0+13500+7800</f>
        <v>21300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>0+13500+8750</f>
        <v>22250</v>
      </c>
      <c r="F18" s="1">
        <f>0+13500+7080</f>
        <v>20580</v>
      </c>
      <c r="G18" s="1">
        <f>0+13500+8400</f>
        <v>21900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aca="true" t="shared" si="3" ref="E19:E38">0+13500+9450</f>
        <v>22950</v>
      </c>
      <c r="F19" s="5">
        <f aca="true" t="shared" si="4" ref="F19:F38">0+13500+7560</f>
        <v>21060</v>
      </c>
      <c r="G19" s="2">
        <f aca="true" t="shared" si="5" ref="G19:G38">0+13500+9000</f>
        <v>22500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22950</v>
      </c>
      <c r="F20" s="1">
        <f t="shared" si="4"/>
        <v>21060</v>
      </c>
      <c r="G20" s="1">
        <f t="shared" si="5"/>
        <v>22500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22950</v>
      </c>
      <c r="F21" s="5">
        <f t="shared" si="4"/>
        <v>21060</v>
      </c>
      <c r="G21" s="2">
        <f t="shared" si="5"/>
        <v>22500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22950</v>
      </c>
      <c r="F22" s="1">
        <f t="shared" si="4"/>
        <v>21060</v>
      </c>
      <c r="G22" s="1">
        <f t="shared" si="5"/>
        <v>22500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22950</v>
      </c>
      <c r="F23" s="5">
        <f t="shared" si="4"/>
        <v>21060</v>
      </c>
      <c r="G23" s="2">
        <f t="shared" si="5"/>
        <v>22500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22950</v>
      </c>
      <c r="F24" s="1">
        <f t="shared" si="4"/>
        <v>21060</v>
      </c>
      <c r="G24" s="1">
        <f t="shared" si="5"/>
        <v>22500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3"/>
        <v>22950</v>
      </c>
      <c r="F25" s="5">
        <f t="shared" si="4"/>
        <v>21060</v>
      </c>
      <c r="G25" s="2">
        <f t="shared" si="5"/>
        <v>22500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3"/>
        <v>22950</v>
      </c>
      <c r="F26" s="1">
        <f t="shared" si="4"/>
        <v>21060</v>
      </c>
      <c r="G26" s="1">
        <f t="shared" si="5"/>
        <v>22500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3"/>
        <v>22950</v>
      </c>
      <c r="F27" s="5">
        <f t="shared" si="4"/>
        <v>21060</v>
      </c>
      <c r="G27" s="2">
        <f t="shared" si="5"/>
        <v>22500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3"/>
        <v>22950</v>
      </c>
      <c r="F28" s="1">
        <f t="shared" si="4"/>
        <v>21060</v>
      </c>
      <c r="G28" s="1">
        <f t="shared" si="5"/>
        <v>22500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3"/>
        <v>22950</v>
      </c>
      <c r="F29" s="5">
        <f t="shared" si="4"/>
        <v>21060</v>
      </c>
      <c r="G29" s="2">
        <f t="shared" si="5"/>
        <v>22500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3"/>
        <v>22950</v>
      </c>
      <c r="F30" s="1">
        <f t="shared" si="4"/>
        <v>21060</v>
      </c>
      <c r="G30" s="1">
        <f t="shared" si="5"/>
        <v>22500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3"/>
        <v>22950</v>
      </c>
      <c r="F31" s="5">
        <f t="shared" si="4"/>
        <v>21060</v>
      </c>
      <c r="G31" s="2">
        <f t="shared" si="5"/>
        <v>22500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3"/>
        <v>22950</v>
      </c>
      <c r="F32" s="1">
        <f t="shared" si="4"/>
        <v>21060</v>
      </c>
      <c r="G32" s="1">
        <f t="shared" si="5"/>
        <v>22500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3"/>
        <v>22950</v>
      </c>
      <c r="F33" s="5">
        <f t="shared" si="4"/>
        <v>21060</v>
      </c>
      <c r="G33" s="2">
        <f t="shared" si="5"/>
        <v>22500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3"/>
        <v>22950</v>
      </c>
      <c r="F34" s="1">
        <f t="shared" si="4"/>
        <v>21060</v>
      </c>
      <c r="G34" s="1">
        <f t="shared" si="5"/>
        <v>22500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3"/>
        <v>22950</v>
      </c>
      <c r="F35" s="5">
        <f t="shared" si="4"/>
        <v>21060</v>
      </c>
      <c r="G35" s="2">
        <f t="shared" si="5"/>
        <v>22500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3"/>
        <v>22950</v>
      </c>
      <c r="F36" s="1">
        <f t="shared" si="4"/>
        <v>21060</v>
      </c>
      <c r="G36" s="1">
        <f t="shared" si="5"/>
        <v>22500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3"/>
        <v>22950</v>
      </c>
      <c r="F37" s="5">
        <f t="shared" si="4"/>
        <v>21060</v>
      </c>
      <c r="G37" s="2">
        <f t="shared" si="5"/>
        <v>22500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3"/>
        <v>22950</v>
      </c>
      <c r="F38" s="1">
        <f t="shared" si="4"/>
        <v>21060</v>
      </c>
      <c r="G38" s="1">
        <f t="shared" si="5"/>
        <v>22500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>0+13500+8750</f>
        <v>22250</v>
      </c>
      <c r="F39" s="5">
        <f>0+13500+7080</f>
        <v>20580</v>
      </c>
      <c r="G39" s="2">
        <f>0+13500+8400</f>
        <v>21900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>0+13500+8050</f>
        <v>21550</v>
      </c>
      <c r="F40" s="1">
        <f>0+13500+6600</f>
        <v>20100</v>
      </c>
      <c r="G40" s="1">
        <f>0+13500+7800</f>
        <v>21300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0+13500+7000</f>
        <v>20500</v>
      </c>
      <c r="F41" s="5">
        <f>0+13500+5880</f>
        <v>19380</v>
      </c>
      <c r="G41" s="2">
        <f>0+13500+6900</f>
        <v>20400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0+13500+6300</f>
        <v>19800</v>
      </c>
      <c r="F42" s="1">
        <f>0+13500+5400</f>
        <v>18900</v>
      </c>
      <c r="G42" s="1">
        <f>0+13500+6300</f>
        <v>19800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0+13500+6300</f>
        <v>19800</v>
      </c>
      <c r="F43" s="5">
        <f>0+13500+5400</f>
        <v>18900</v>
      </c>
      <c r="G43" s="2">
        <f>0+13500+6300</f>
        <v>19800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0+13500+6150</f>
        <v>19650</v>
      </c>
      <c r="F44" s="1">
        <f>0+13500+5270</f>
        <v>18770</v>
      </c>
      <c r="G44" s="1">
        <f>0+13500+6100</f>
        <v>19600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0+13500+6950</f>
        <v>20450</v>
      </c>
      <c r="F45" s="5">
        <f>0+13500+5950</f>
        <v>19450</v>
      </c>
      <c r="G45" s="2">
        <f>0+13500+6700</f>
        <v>20200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0+13500+5550</f>
        <v>19050</v>
      </c>
      <c r="F46" s="1">
        <f>0+13500+4750</f>
        <v>18250</v>
      </c>
      <c r="G46" s="1">
        <f>0+13500+5300</f>
        <v>18800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0+13500+4950</f>
        <v>18450</v>
      </c>
      <c r="F47" s="5">
        <f>0+13500+4230</f>
        <v>17730</v>
      </c>
      <c r="G47" s="2">
        <f>0+13500+4500</f>
        <v>18000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0+13500+4950</f>
        <v>18450</v>
      </c>
      <c r="F48" s="1">
        <f>0+13500+4230</f>
        <v>17730</v>
      </c>
      <c r="G48" s="1">
        <f>0+13500+4500</f>
        <v>18000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0+13500+5500</f>
        <v>19000</v>
      </c>
      <c r="F49" s="5">
        <f>0+13500+4700</f>
        <v>18200</v>
      </c>
      <c r="G49" s="2">
        <f>0+13500+5000</f>
        <v>18500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0+13500+3300</f>
        <v>16800</v>
      </c>
      <c r="F50" s="1">
        <f>0+13500+2820</f>
        <v>16320</v>
      </c>
      <c r="G50" s="1">
        <f>0+13500+3000</f>
        <v>16500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2022-02-05T20:59:16Z</dcterms:modified>
  <cp:category/>
  <cp:version/>
  <cp:contentType/>
  <cp:contentStatus/>
</cp:coreProperties>
</file>