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<sst xmlns="http://schemas.openxmlformats.org/spreadsheetml/2006/main" count="205" uniqueCount="128">
  <si>
    <t>Ассоль, мини-пансионат (Республика Крым, п.г.т. Николаевка, ул. Чудесная, 2, коттедж 34П)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</si>
  <si>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</si>
  <si>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</si>
  <si>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</si>
  <si>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</si>
  <si>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</si>
  <si>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2-х местный "Улучшенный"</t>
  </si>
  <si>
    <t>3-х местный с удобствами</t>
  </si>
  <si>
    <t>3-х местный с удобствами и кухней</t>
  </si>
  <si>
    <t>2-х комнатный 4-х местный с кухней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</si>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</sst>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:K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1" width="16.00390625" style="0" customWidth="1"/>
  </cols>
  <sheetData>
    <row r="1" spans="1:11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7"/>
      <c r="H2" s="8" t="s">
        <v>7</v>
      </c>
      <c r="I2" s="7"/>
      <c r="J2" s="9" t="s">
        <v>8</v>
      </c>
      <c r="K2" s="8" t="s">
        <v>9</v>
      </c>
    </row>
    <row r="3" spans="1:11" ht="39.75" customHeight="1">
      <c r="A3" s="7"/>
      <c r="B3" s="7"/>
      <c r="C3" s="7"/>
      <c r="D3" s="7"/>
      <c r="E3" s="3" t="s">
        <v>10</v>
      </c>
      <c r="F3" s="4" t="s">
        <v>10</v>
      </c>
      <c r="G3" s="4" t="s">
        <v>11</v>
      </c>
      <c r="H3" s="3" t="s">
        <v>10</v>
      </c>
      <c r="I3" s="3" t="s">
        <v>11</v>
      </c>
      <c r="J3" s="4" t="s">
        <v>10</v>
      </c>
      <c r="K3" s="3" t="s">
        <v>10</v>
      </c>
    </row>
    <row r="4" spans="1:11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0+13500+3200</f>
        <v>16700</v>
      </c>
      <c r="F4" s="1">
        <f>0+13500+4000</f>
        <v>17500</v>
      </c>
      <c r="G4" s="1">
        <f>0+13500+3200</f>
        <v>16700</v>
      </c>
      <c r="H4" s="1">
        <f>0+13500+4000</f>
        <v>17500</v>
      </c>
      <c r="I4" s="1">
        <f>0+13500+3200</f>
        <v>16700</v>
      </c>
      <c r="J4" s="1">
        <f>0+13500+5360</f>
        <v>18860</v>
      </c>
      <c r="K4" s="1">
        <f>0+13500+5000</f>
        <v>18500</v>
      </c>
    </row>
    <row r="5" spans="1:11" ht="18" customHeight="1">
      <c r="A5" s="2" t="s">
        <v>16</v>
      </c>
      <c r="B5" s="2" t="s">
        <v>17</v>
      </c>
      <c r="C5" s="2" t="s">
        <v>18</v>
      </c>
      <c r="D5" s="2" t="s">
        <v>19</v>
      </c>
      <c r="E5" s="2">
        <f>0+13500+3600</f>
        <v>17100</v>
      </c>
      <c r="F5" s="5">
        <f>0+13500+4500</f>
        <v>18000</v>
      </c>
      <c r="G5" s="5">
        <f aca="true" t="shared" si="0" ref="G5:G44">0+13500+3600</f>
        <v>17100</v>
      </c>
      <c r="H5" s="2">
        <f>0+13500+4500</f>
        <v>18000</v>
      </c>
      <c r="I5" s="2">
        <f aca="true" t="shared" si="1" ref="I5:I44">0+13500+3600</f>
        <v>17100</v>
      </c>
      <c r="J5" s="5">
        <f>0+13500+6030</f>
        <v>19530</v>
      </c>
      <c r="K5" s="2">
        <f>0+13500+5625</f>
        <v>19125</v>
      </c>
    </row>
    <row r="6" spans="1:11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>0+13500+3600</f>
        <v>17100</v>
      </c>
      <c r="F6" s="1">
        <f>0+13500+4500</f>
        <v>18000</v>
      </c>
      <c r="G6" s="1">
        <f t="shared" si="0"/>
        <v>17100</v>
      </c>
      <c r="H6" s="1">
        <f>0+13500+4500</f>
        <v>18000</v>
      </c>
      <c r="I6" s="1">
        <f t="shared" si="1"/>
        <v>17100</v>
      </c>
      <c r="J6" s="1">
        <f>0+13500+6030</f>
        <v>19530</v>
      </c>
      <c r="K6" s="1">
        <f>0+13500+5625</f>
        <v>19125</v>
      </c>
    </row>
    <row r="7" spans="1:11" ht="18" customHeight="1">
      <c r="A7" s="2" t="s">
        <v>23</v>
      </c>
      <c r="B7" s="2" t="s">
        <v>24</v>
      </c>
      <c r="C7" s="2" t="s">
        <v>18</v>
      </c>
      <c r="D7" s="2" t="s">
        <v>25</v>
      </c>
      <c r="E7" s="2">
        <f>0+13500+3600</f>
        <v>17100</v>
      </c>
      <c r="F7" s="5">
        <f>0+13500+4500</f>
        <v>18000</v>
      </c>
      <c r="G7" s="5">
        <f t="shared" si="0"/>
        <v>17100</v>
      </c>
      <c r="H7" s="2">
        <f>0+13500+4500</f>
        <v>18000</v>
      </c>
      <c r="I7" s="2">
        <f t="shared" si="1"/>
        <v>17100</v>
      </c>
      <c r="J7" s="5">
        <f>0+13500+6030</f>
        <v>19530</v>
      </c>
      <c r="K7" s="2">
        <f>0+13500+5625</f>
        <v>19125</v>
      </c>
    </row>
    <row r="8" spans="1:11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>0+13500+3600</f>
        <v>17100</v>
      </c>
      <c r="F8" s="1">
        <f>0+13500+4500</f>
        <v>18000</v>
      </c>
      <c r="G8" s="1">
        <f t="shared" si="0"/>
        <v>17100</v>
      </c>
      <c r="H8" s="1">
        <f>0+13500+4500</f>
        <v>18000</v>
      </c>
      <c r="I8" s="1">
        <f t="shared" si="1"/>
        <v>17100</v>
      </c>
      <c r="J8" s="1">
        <f>0+13500+6030</f>
        <v>19530</v>
      </c>
      <c r="K8" s="1">
        <f>0+13500+5625</f>
        <v>19125</v>
      </c>
    </row>
    <row r="9" spans="1:11" ht="18" customHeight="1">
      <c r="A9" s="2" t="s">
        <v>29</v>
      </c>
      <c r="B9" s="2" t="s">
        <v>30</v>
      </c>
      <c r="C9" s="2" t="s">
        <v>18</v>
      </c>
      <c r="D9" s="2" t="s">
        <v>31</v>
      </c>
      <c r="E9" s="2">
        <f>0+13500+4000</f>
        <v>17500</v>
      </c>
      <c r="F9" s="5">
        <f>0+13500+5000</f>
        <v>18500</v>
      </c>
      <c r="G9" s="5">
        <f t="shared" si="0"/>
        <v>17100</v>
      </c>
      <c r="H9" s="2">
        <f>0+13500+4980</f>
        <v>18480</v>
      </c>
      <c r="I9" s="2">
        <f t="shared" si="1"/>
        <v>17100</v>
      </c>
      <c r="J9" s="5">
        <f>0+13500+6370</f>
        <v>19870</v>
      </c>
      <c r="K9" s="2">
        <f>0+13500+5875</f>
        <v>19375</v>
      </c>
    </row>
    <row r="10" spans="1:11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>0+13500+4400</f>
        <v>17900</v>
      </c>
      <c r="F10" s="1">
        <f>0+13500+5500</f>
        <v>19000</v>
      </c>
      <c r="G10" s="1">
        <f t="shared" si="0"/>
        <v>17100</v>
      </c>
      <c r="H10" s="1">
        <f>0+13500+5460</f>
        <v>18960</v>
      </c>
      <c r="I10" s="1">
        <f t="shared" si="1"/>
        <v>17100</v>
      </c>
      <c r="J10" s="1">
        <f>0+13500+6710</f>
        <v>20210</v>
      </c>
      <c r="K10" s="1">
        <f>0+13500+6125</f>
        <v>19625</v>
      </c>
    </row>
    <row r="11" spans="1:11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2">
        <f>0+13500+4800</f>
        <v>18300</v>
      </c>
      <c r="F11" s="5">
        <f>0+13500+6000</f>
        <v>19500</v>
      </c>
      <c r="G11" s="5">
        <f t="shared" si="0"/>
        <v>17100</v>
      </c>
      <c r="H11" s="2">
        <f>0+13500+5940</f>
        <v>19440</v>
      </c>
      <c r="I11" s="2">
        <f t="shared" si="1"/>
        <v>17100</v>
      </c>
      <c r="J11" s="5">
        <f>0+13500+7050</f>
        <v>20550</v>
      </c>
      <c r="K11" s="2">
        <f>0+13500+6375</f>
        <v>19875</v>
      </c>
    </row>
    <row r="12" spans="1:11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>0+13500+5200</f>
        <v>18700</v>
      </c>
      <c r="F12" s="1">
        <f>0+13500+6500</f>
        <v>20000</v>
      </c>
      <c r="G12" s="1">
        <f t="shared" si="0"/>
        <v>17100</v>
      </c>
      <c r="H12" s="1">
        <f>0+13500+6420</f>
        <v>19920</v>
      </c>
      <c r="I12" s="1">
        <f t="shared" si="1"/>
        <v>17100</v>
      </c>
      <c r="J12" s="1">
        <f>0+13500+7390</f>
        <v>20890</v>
      </c>
      <c r="K12" s="1">
        <f>0+13500+6625</f>
        <v>20125</v>
      </c>
    </row>
    <row r="13" spans="1:11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2">
        <f>0+13500+5550</f>
        <v>19050</v>
      </c>
      <c r="F13" s="5">
        <f>0+13500+6900</f>
        <v>20400</v>
      </c>
      <c r="G13" s="5">
        <f t="shared" si="0"/>
        <v>17100</v>
      </c>
      <c r="H13" s="2">
        <f>0+13500+6760</f>
        <v>20260</v>
      </c>
      <c r="I13" s="2">
        <f t="shared" si="1"/>
        <v>17100</v>
      </c>
      <c r="J13" s="5">
        <f>0+13500+7660</f>
        <v>21160</v>
      </c>
      <c r="K13" s="2">
        <f>0+13500+6875</f>
        <v>20375</v>
      </c>
    </row>
    <row r="14" spans="1:11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0+13500+5850</f>
        <v>19350</v>
      </c>
      <c r="F14" s="1">
        <f>0+13500+7200</f>
        <v>20700</v>
      </c>
      <c r="G14" s="1">
        <f t="shared" si="0"/>
        <v>17100</v>
      </c>
      <c r="H14" s="1">
        <f>0+13500+6960</f>
        <v>20460</v>
      </c>
      <c r="I14" s="1">
        <f t="shared" si="1"/>
        <v>17100</v>
      </c>
      <c r="J14" s="1">
        <f>0+13500+7860</f>
        <v>21360</v>
      </c>
      <c r="K14" s="1">
        <f>0+13500+7125</f>
        <v>20625</v>
      </c>
    </row>
    <row r="15" spans="1:11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2">
        <f>0+13500+6150</f>
        <v>19650</v>
      </c>
      <c r="F15" s="5">
        <f>0+13500+7500</f>
        <v>21000</v>
      </c>
      <c r="G15" s="5">
        <f t="shared" si="0"/>
        <v>17100</v>
      </c>
      <c r="H15" s="2">
        <f>0+13500+7160</f>
        <v>20660</v>
      </c>
      <c r="I15" s="2">
        <f t="shared" si="1"/>
        <v>17100</v>
      </c>
      <c r="J15" s="5">
        <f>0+13500+8060</f>
        <v>21560</v>
      </c>
      <c r="K15" s="2">
        <f>0+13500+7375</f>
        <v>20875</v>
      </c>
    </row>
    <row r="16" spans="1:11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0+13500+6450</f>
        <v>19950</v>
      </c>
      <c r="F16" s="1">
        <f>0+13500+7800</f>
        <v>21300</v>
      </c>
      <c r="G16" s="1">
        <f t="shared" si="0"/>
        <v>17100</v>
      </c>
      <c r="H16" s="1">
        <f>0+13500+7360</f>
        <v>20860</v>
      </c>
      <c r="I16" s="1">
        <f t="shared" si="1"/>
        <v>17100</v>
      </c>
      <c r="J16" s="1">
        <f>0+13500+8260</f>
        <v>21760</v>
      </c>
      <c r="K16" s="1">
        <f>0+13500+7625</f>
        <v>21125</v>
      </c>
    </row>
    <row r="17" spans="1:11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2">
        <f aca="true" t="shared" si="2" ref="E17:E35">0+13500+6750</f>
        <v>20250</v>
      </c>
      <c r="F17" s="5">
        <f aca="true" t="shared" si="3" ref="F17:F35">0+13500+8100</f>
        <v>21600</v>
      </c>
      <c r="G17" s="5">
        <f t="shared" si="0"/>
        <v>17100</v>
      </c>
      <c r="H17" s="2">
        <f aca="true" t="shared" si="4" ref="H17:H35">0+13500+7560</f>
        <v>21060</v>
      </c>
      <c r="I17" s="2">
        <f t="shared" si="1"/>
        <v>17100</v>
      </c>
      <c r="J17" s="5">
        <f aca="true" t="shared" si="5" ref="J17:J35">0+13500+8460</f>
        <v>21960</v>
      </c>
      <c r="K17" s="2">
        <f aca="true" t="shared" si="6" ref="K17:K35">0+13500+7875</f>
        <v>21375</v>
      </c>
    </row>
    <row r="18" spans="1:11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2"/>
        <v>20250</v>
      </c>
      <c r="F18" s="1">
        <f t="shared" si="3"/>
        <v>21600</v>
      </c>
      <c r="G18" s="1">
        <f t="shared" si="0"/>
        <v>17100</v>
      </c>
      <c r="H18" s="1">
        <f t="shared" si="4"/>
        <v>21060</v>
      </c>
      <c r="I18" s="1">
        <f t="shared" si="1"/>
        <v>17100</v>
      </c>
      <c r="J18" s="1">
        <f t="shared" si="5"/>
        <v>21960</v>
      </c>
      <c r="K18" s="1">
        <f t="shared" si="6"/>
        <v>21375</v>
      </c>
    </row>
    <row r="19" spans="1:11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2">
        <f t="shared" si="2"/>
        <v>20250</v>
      </c>
      <c r="F19" s="5">
        <f t="shared" si="3"/>
        <v>21600</v>
      </c>
      <c r="G19" s="5">
        <f t="shared" si="0"/>
        <v>17100</v>
      </c>
      <c r="H19" s="2">
        <f t="shared" si="4"/>
        <v>21060</v>
      </c>
      <c r="I19" s="2">
        <f t="shared" si="1"/>
        <v>17100</v>
      </c>
      <c r="J19" s="5">
        <f t="shared" si="5"/>
        <v>21960</v>
      </c>
      <c r="K19" s="2">
        <f t="shared" si="6"/>
        <v>21375</v>
      </c>
    </row>
    <row r="20" spans="1:11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2"/>
        <v>20250</v>
      </c>
      <c r="F20" s="1">
        <f t="shared" si="3"/>
        <v>21600</v>
      </c>
      <c r="G20" s="1">
        <f t="shared" si="0"/>
        <v>17100</v>
      </c>
      <c r="H20" s="1">
        <f t="shared" si="4"/>
        <v>21060</v>
      </c>
      <c r="I20" s="1">
        <f t="shared" si="1"/>
        <v>17100</v>
      </c>
      <c r="J20" s="1">
        <f t="shared" si="5"/>
        <v>21960</v>
      </c>
      <c r="K20" s="1">
        <f t="shared" si="6"/>
        <v>21375</v>
      </c>
    </row>
    <row r="21" spans="1:11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2">
        <f t="shared" si="2"/>
        <v>20250</v>
      </c>
      <c r="F21" s="5">
        <f t="shared" si="3"/>
        <v>21600</v>
      </c>
      <c r="G21" s="5">
        <f t="shared" si="0"/>
        <v>17100</v>
      </c>
      <c r="H21" s="2">
        <f t="shared" si="4"/>
        <v>21060</v>
      </c>
      <c r="I21" s="2">
        <f t="shared" si="1"/>
        <v>17100</v>
      </c>
      <c r="J21" s="5">
        <f t="shared" si="5"/>
        <v>21960</v>
      </c>
      <c r="K21" s="2">
        <f t="shared" si="6"/>
        <v>21375</v>
      </c>
    </row>
    <row r="22" spans="1:11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2"/>
        <v>20250</v>
      </c>
      <c r="F22" s="1">
        <f t="shared" si="3"/>
        <v>21600</v>
      </c>
      <c r="G22" s="1">
        <f t="shared" si="0"/>
        <v>17100</v>
      </c>
      <c r="H22" s="1">
        <f t="shared" si="4"/>
        <v>21060</v>
      </c>
      <c r="I22" s="1">
        <f t="shared" si="1"/>
        <v>17100</v>
      </c>
      <c r="J22" s="1">
        <f t="shared" si="5"/>
        <v>21960</v>
      </c>
      <c r="K22" s="1">
        <f t="shared" si="6"/>
        <v>21375</v>
      </c>
    </row>
    <row r="23" spans="1:11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2">
        <f t="shared" si="2"/>
        <v>20250</v>
      </c>
      <c r="F23" s="5">
        <f t="shared" si="3"/>
        <v>21600</v>
      </c>
      <c r="G23" s="5">
        <f t="shared" si="0"/>
        <v>17100</v>
      </c>
      <c r="H23" s="2">
        <f t="shared" si="4"/>
        <v>21060</v>
      </c>
      <c r="I23" s="2">
        <f t="shared" si="1"/>
        <v>17100</v>
      </c>
      <c r="J23" s="5">
        <f t="shared" si="5"/>
        <v>21960</v>
      </c>
      <c r="K23" s="2">
        <f t="shared" si="6"/>
        <v>21375</v>
      </c>
    </row>
    <row r="24" spans="1:11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2"/>
        <v>20250</v>
      </c>
      <c r="F24" s="1">
        <f t="shared" si="3"/>
        <v>21600</v>
      </c>
      <c r="G24" s="1">
        <f t="shared" si="0"/>
        <v>17100</v>
      </c>
      <c r="H24" s="1">
        <f t="shared" si="4"/>
        <v>21060</v>
      </c>
      <c r="I24" s="1">
        <f t="shared" si="1"/>
        <v>17100</v>
      </c>
      <c r="J24" s="1">
        <f t="shared" si="5"/>
        <v>21960</v>
      </c>
      <c r="K24" s="1">
        <f t="shared" si="6"/>
        <v>21375</v>
      </c>
    </row>
    <row r="25" spans="1:11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2">
        <f t="shared" si="2"/>
        <v>20250</v>
      </c>
      <c r="F25" s="5">
        <f t="shared" si="3"/>
        <v>21600</v>
      </c>
      <c r="G25" s="5">
        <f t="shared" si="0"/>
        <v>17100</v>
      </c>
      <c r="H25" s="2">
        <f t="shared" si="4"/>
        <v>21060</v>
      </c>
      <c r="I25" s="2">
        <f t="shared" si="1"/>
        <v>17100</v>
      </c>
      <c r="J25" s="5">
        <f t="shared" si="5"/>
        <v>21960</v>
      </c>
      <c r="K25" s="2">
        <f t="shared" si="6"/>
        <v>21375</v>
      </c>
    </row>
    <row r="26" spans="1:11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2"/>
        <v>20250</v>
      </c>
      <c r="F26" s="1">
        <f t="shared" si="3"/>
        <v>21600</v>
      </c>
      <c r="G26" s="1">
        <f t="shared" si="0"/>
        <v>17100</v>
      </c>
      <c r="H26" s="1">
        <f t="shared" si="4"/>
        <v>21060</v>
      </c>
      <c r="I26" s="1">
        <f t="shared" si="1"/>
        <v>17100</v>
      </c>
      <c r="J26" s="1">
        <f t="shared" si="5"/>
        <v>21960</v>
      </c>
      <c r="K26" s="1">
        <f t="shared" si="6"/>
        <v>21375</v>
      </c>
    </row>
    <row r="27" spans="1:11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2">
        <f t="shared" si="2"/>
        <v>20250</v>
      </c>
      <c r="F27" s="5">
        <f t="shared" si="3"/>
        <v>21600</v>
      </c>
      <c r="G27" s="5">
        <f t="shared" si="0"/>
        <v>17100</v>
      </c>
      <c r="H27" s="2">
        <f t="shared" si="4"/>
        <v>21060</v>
      </c>
      <c r="I27" s="2">
        <f t="shared" si="1"/>
        <v>17100</v>
      </c>
      <c r="J27" s="5">
        <f t="shared" si="5"/>
        <v>21960</v>
      </c>
      <c r="K27" s="2">
        <f t="shared" si="6"/>
        <v>21375</v>
      </c>
    </row>
    <row r="28" spans="1:11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2"/>
        <v>20250</v>
      </c>
      <c r="F28" s="1">
        <f t="shared" si="3"/>
        <v>21600</v>
      </c>
      <c r="G28" s="1">
        <f t="shared" si="0"/>
        <v>17100</v>
      </c>
      <c r="H28" s="1">
        <f t="shared" si="4"/>
        <v>21060</v>
      </c>
      <c r="I28" s="1">
        <f t="shared" si="1"/>
        <v>17100</v>
      </c>
      <c r="J28" s="1">
        <f t="shared" si="5"/>
        <v>21960</v>
      </c>
      <c r="K28" s="1">
        <f t="shared" si="6"/>
        <v>21375</v>
      </c>
    </row>
    <row r="29" spans="1:11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2">
        <f t="shared" si="2"/>
        <v>20250</v>
      </c>
      <c r="F29" s="5">
        <f t="shared" si="3"/>
        <v>21600</v>
      </c>
      <c r="G29" s="5">
        <f t="shared" si="0"/>
        <v>17100</v>
      </c>
      <c r="H29" s="2">
        <f t="shared" si="4"/>
        <v>21060</v>
      </c>
      <c r="I29" s="2">
        <f t="shared" si="1"/>
        <v>17100</v>
      </c>
      <c r="J29" s="5">
        <f t="shared" si="5"/>
        <v>21960</v>
      </c>
      <c r="K29" s="2">
        <f t="shared" si="6"/>
        <v>21375</v>
      </c>
    </row>
    <row r="30" spans="1:11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2"/>
        <v>20250</v>
      </c>
      <c r="F30" s="1">
        <f t="shared" si="3"/>
        <v>21600</v>
      </c>
      <c r="G30" s="1">
        <f t="shared" si="0"/>
        <v>17100</v>
      </c>
      <c r="H30" s="1">
        <f t="shared" si="4"/>
        <v>21060</v>
      </c>
      <c r="I30" s="1">
        <f t="shared" si="1"/>
        <v>17100</v>
      </c>
      <c r="J30" s="1">
        <f t="shared" si="5"/>
        <v>21960</v>
      </c>
      <c r="K30" s="1">
        <f t="shared" si="6"/>
        <v>21375</v>
      </c>
    </row>
    <row r="31" spans="1:11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2">
        <f t="shared" si="2"/>
        <v>20250</v>
      </c>
      <c r="F31" s="5">
        <f t="shared" si="3"/>
        <v>21600</v>
      </c>
      <c r="G31" s="5">
        <f t="shared" si="0"/>
        <v>17100</v>
      </c>
      <c r="H31" s="2">
        <f t="shared" si="4"/>
        <v>21060</v>
      </c>
      <c r="I31" s="2">
        <f t="shared" si="1"/>
        <v>17100</v>
      </c>
      <c r="J31" s="5">
        <f t="shared" si="5"/>
        <v>21960</v>
      </c>
      <c r="K31" s="2">
        <f t="shared" si="6"/>
        <v>21375</v>
      </c>
    </row>
    <row r="32" spans="1:11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2"/>
        <v>20250</v>
      </c>
      <c r="F32" s="1">
        <f t="shared" si="3"/>
        <v>21600</v>
      </c>
      <c r="G32" s="1">
        <f t="shared" si="0"/>
        <v>17100</v>
      </c>
      <c r="H32" s="1">
        <f t="shared" si="4"/>
        <v>21060</v>
      </c>
      <c r="I32" s="1">
        <f t="shared" si="1"/>
        <v>17100</v>
      </c>
      <c r="J32" s="1">
        <f t="shared" si="5"/>
        <v>21960</v>
      </c>
      <c r="K32" s="1">
        <f t="shared" si="6"/>
        <v>21375</v>
      </c>
    </row>
    <row r="33" spans="1:11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2">
        <f t="shared" si="2"/>
        <v>20250</v>
      </c>
      <c r="F33" s="5">
        <f t="shared" si="3"/>
        <v>21600</v>
      </c>
      <c r="G33" s="5">
        <f t="shared" si="0"/>
        <v>17100</v>
      </c>
      <c r="H33" s="2">
        <f t="shared" si="4"/>
        <v>21060</v>
      </c>
      <c r="I33" s="2">
        <f t="shared" si="1"/>
        <v>17100</v>
      </c>
      <c r="J33" s="5">
        <f t="shared" si="5"/>
        <v>21960</v>
      </c>
      <c r="K33" s="2">
        <f t="shared" si="6"/>
        <v>21375</v>
      </c>
    </row>
    <row r="34" spans="1:11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t="shared" si="2"/>
        <v>20250</v>
      </c>
      <c r="F34" s="1">
        <f t="shared" si="3"/>
        <v>21600</v>
      </c>
      <c r="G34" s="1">
        <f t="shared" si="0"/>
        <v>17100</v>
      </c>
      <c r="H34" s="1">
        <f t="shared" si="4"/>
        <v>21060</v>
      </c>
      <c r="I34" s="1">
        <f t="shared" si="1"/>
        <v>17100</v>
      </c>
      <c r="J34" s="1">
        <f t="shared" si="5"/>
        <v>21960</v>
      </c>
      <c r="K34" s="1">
        <f t="shared" si="6"/>
        <v>21375</v>
      </c>
    </row>
    <row r="35" spans="1:11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2">
        <f t="shared" si="2"/>
        <v>20250</v>
      </c>
      <c r="F35" s="5">
        <f t="shared" si="3"/>
        <v>21600</v>
      </c>
      <c r="G35" s="5">
        <f t="shared" si="0"/>
        <v>17100</v>
      </c>
      <c r="H35" s="2">
        <f t="shared" si="4"/>
        <v>21060</v>
      </c>
      <c r="I35" s="2">
        <f t="shared" si="1"/>
        <v>17100</v>
      </c>
      <c r="J35" s="5">
        <f t="shared" si="5"/>
        <v>21960</v>
      </c>
      <c r="K35" s="2">
        <f t="shared" si="6"/>
        <v>21375</v>
      </c>
    </row>
    <row r="36" spans="1:11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>0+13500+6600</f>
        <v>20100</v>
      </c>
      <c r="F36" s="1">
        <f>0+13500+7950</f>
        <v>21450</v>
      </c>
      <c r="G36" s="1">
        <f t="shared" si="0"/>
        <v>17100</v>
      </c>
      <c r="H36" s="1">
        <f>0+13500+7460</f>
        <v>20960</v>
      </c>
      <c r="I36" s="1">
        <f t="shared" si="1"/>
        <v>17100</v>
      </c>
      <c r="J36" s="1">
        <f>0+13500+8360</f>
        <v>21860</v>
      </c>
      <c r="K36" s="1">
        <f>0+13500+7750</f>
        <v>21250</v>
      </c>
    </row>
    <row r="37" spans="1:11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2">
        <f>0+13500+6150</f>
        <v>19650</v>
      </c>
      <c r="F37" s="5">
        <f>0+13500+7500</f>
        <v>21000</v>
      </c>
      <c r="G37" s="5">
        <f t="shared" si="0"/>
        <v>17100</v>
      </c>
      <c r="H37" s="2">
        <f>0+13500+7160</f>
        <v>20660</v>
      </c>
      <c r="I37" s="2">
        <f t="shared" si="1"/>
        <v>17100</v>
      </c>
      <c r="J37" s="5">
        <f>0+13500+8060</f>
        <v>21560</v>
      </c>
      <c r="K37" s="2">
        <f>0+13500+7375</f>
        <v>20875</v>
      </c>
    </row>
    <row r="38" spans="1:11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>0+13500+5850</f>
        <v>19350</v>
      </c>
      <c r="F38" s="1">
        <f>0+13500+7200</f>
        <v>20700</v>
      </c>
      <c r="G38" s="1">
        <f t="shared" si="0"/>
        <v>17100</v>
      </c>
      <c r="H38" s="1">
        <f>0+13500+6960</f>
        <v>20460</v>
      </c>
      <c r="I38" s="1">
        <f t="shared" si="1"/>
        <v>17100</v>
      </c>
      <c r="J38" s="1">
        <f>0+13500+7860</f>
        <v>21360</v>
      </c>
      <c r="K38" s="1">
        <f>0+13500+7125</f>
        <v>20625</v>
      </c>
    </row>
    <row r="39" spans="1:11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2">
        <f>0+13500+5550</f>
        <v>19050</v>
      </c>
      <c r="F39" s="5">
        <f>0+13500+6900</f>
        <v>20400</v>
      </c>
      <c r="G39" s="5">
        <f t="shared" si="0"/>
        <v>17100</v>
      </c>
      <c r="H39" s="2">
        <f>0+13500+6760</f>
        <v>20260</v>
      </c>
      <c r="I39" s="2">
        <f t="shared" si="1"/>
        <v>17100</v>
      </c>
      <c r="J39" s="5">
        <f>0+13500+7660</f>
        <v>21160</v>
      </c>
      <c r="K39" s="2">
        <f>0+13500+6875</f>
        <v>20375</v>
      </c>
    </row>
    <row r="40" spans="1:11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>0+13500+5400</f>
        <v>18900</v>
      </c>
      <c r="F40" s="1">
        <f>0+13500+6750</f>
        <v>20250</v>
      </c>
      <c r="G40" s="1">
        <f t="shared" si="0"/>
        <v>17100</v>
      </c>
      <c r="H40" s="1">
        <f>0+13500+6660</f>
        <v>20160</v>
      </c>
      <c r="I40" s="1">
        <f t="shared" si="1"/>
        <v>17100</v>
      </c>
      <c r="J40" s="1">
        <f>0+13500+7560</f>
        <v>21060</v>
      </c>
      <c r="K40" s="1">
        <f>0+13500+6750</f>
        <v>20250</v>
      </c>
    </row>
    <row r="41" spans="1:11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2">
        <f>0+13500+5000</f>
        <v>18500</v>
      </c>
      <c r="F41" s="5">
        <f>0+13500+6250</f>
        <v>19750</v>
      </c>
      <c r="G41" s="5">
        <f t="shared" si="0"/>
        <v>17100</v>
      </c>
      <c r="H41" s="2">
        <f>0+13500+6180</f>
        <v>19680</v>
      </c>
      <c r="I41" s="2">
        <f t="shared" si="1"/>
        <v>17100</v>
      </c>
      <c r="J41" s="5">
        <f>0+13500+7220</f>
        <v>20720</v>
      </c>
      <c r="K41" s="2">
        <f>0+13500+6500</f>
        <v>20000</v>
      </c>
    </row>
    <row r="42" spans="1:11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>0+13500+4600</f>
        <v>18100</v>
      </c>
      <c r="F42" s="1">
        <f>0+13500+5750</f>
        <v>19250</v>
      </c>
      <c r="G42" s="1">
        <f t="shared" si="0"/>
        <v>17100</v>
      </c>
      <c r="H42" s="1">
        <f>0+13500+5700</f>
        <v>19200</v>
      </c>
      <c r="I42" s="1">
        <f t="shared" si="1"/>
        <v>17100</v>
      </c>
      <c r="J42" s="1">
        <f>0+13500+6880</f>
        <v>20380</v>
      </c>
      <c r="K42" s="1">
        <f>0+13500+6250</f>
        <v>19750</v>
      </c>
    </row>
    <row r="43" spans="1:11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2">
        <f>0+13500+4200</f>
        <v>17700</v>
      </c>
      <c r="F43" s="5">
        <f>0+13500+5250</f>
        <v>18750</v>
      </c>
      <c r="G43" s="5">
        <f t="shared" si="0"/>
        <v>17100</v>
      </c>
      <c r="H43" s="2">
        <f>0+13500+5220</f>
        <v>18720</v>
      </c>
      <c r="I43" s="2">
        <f t="shared" si="1"/>
        <v>17100</v>
      </c>
      <c r="J43" s="5">
        <f>0+13500+6540</f>
        <v>20040</v>
      </c>
      <c r="K43" s="2">
        <f>0+13500+6000</f>
        <v>19500</v>
      </c>
    </row>
    <row r="44" spans="1:11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>0+13500+3600</f>
        <v>17100</v>
      </c>
      <c r="F44" s="1">
        <f>0+13500+4500</f>
        <v>18000</v>
      </c>
      <c r="G44" s="1">
        <f t="shared" si="0"/>
        <v>17100</v>
      </c>
      <c r="H44" s="1">
        <f>0+13500+4500</f>
        <v>18000</v>
      </c>
      <c r="I44" s="1">
        <f t="shared" si="1"/>
        <v>17100</v>
      </c>
      <c r="J44" s="1">
        <f>0+13500+6030</f>
        <v>19530</v>
      </c>
      <c r="K44" s="1">
        <f>0+13500+5625</f>
        <v>19125</v>
      </c>
    </row>
    <row r="45" spans="1:11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2">
        <f>0+13500+4400</f>
        <v>17900</v>
      </c>
      <c r="F45" s="5">
        <f>0+13500+5500</f>
        <v>19000</v>
      </c>
      <c r="G45" s="5">
        <f>0+13500+4400</f>
        <v>17900</v>
      </c>
      <c r="H45" s="2">
        <f>0+13500+5500</f>
        <v>19000</v>
      </c>
      <c r="I45" s="2">
        <f>0+13500+4400</f>
        <v>17900</v>
      </c>
      <c r="J45" s="5">
        <f>0+13500+7370</f>
        <v>20870</v>
      </c>
      <c r="K45" s="2">
        <f>0+13500+6875</f>
        <v>20375</v>
      </c>
    </row>
    <row r="46" spans="1:11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>0+13500+3600</f>
        <v>17100</v>
      </c>
      <c r="F46" s="1">
        <f>0+13500+4500</f>
        <v>18000</v>
      </c>
      <c r="G46" s="1">
        <f>0+13500+3600</f>
        <v>17100</v>
      </c>
      <c r="H46" s="1">
        <f>0+13500+4500</f>
        <v>18000</v>
      </c>
      <c r="I46" s="1">
        <f>0+13500+3600</f>
        <v>17100</v>
      </c>
      <c r="J46" s="1">
        <f>0+13500+6030</f>
        <v>19530</v>
      </c>
      <c r="K46" s="1">
        <f>0+13500+5625</f>
        <v>19125</v>
      </c>
    </row>
    <row r="47" spans="1:11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2">
        <f>0+13500+3600</f>
        <v>17100</v>
      </c>
      <c r="F47" s="5">
        <f>0+13500+4500</f>
        <v>18000</v>
      </c>
      <c r="G47" s="5">
        <f>0+13500+3600</f>
        <v>17100</v>
      </c>
      <c r="H47" s="2">
        <f>0+13500+4500</f>
        <v>18000</v>
      </c>
      <c r="I47" s="2">
        <f>0+13500+3600</f>
        <v>17100</v>
      </c>
      <c r="J47" s="5">
        <f>0+13500+6030</f>
        <v>19530</v>
      </c>
      <c r="K47" s="2">
        <f>0+13500+5625</f>
        <v>19125</v>
      </c>
    </row>
    <row r="48" spans="1:11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>0+13500+3600</f>
        <v>17100</v>
      </c>
      <c r="F48" s="1">
        <f>0+13500+4500</f>
        <v>18000</v>
      </c>
      <c r="G48" s="1">
        <f>0+13500+3600</f>
        <v>17100</v>
      </c>
      <c r="H48" s="1">
        <f>0+13500+4500</f>
        <v>18000</v>
      </c>
      <c r="I48" s="1">
        <f>0+13500+3600</f>
        <v>17100</v>
      </c>
      <c r="J48" s="1">
        <f>0+13500+6030</f>
        <v>19530</v>
      </c>
      <c r="K48" s="1">
        <f>0+13500+5625</f>
        <v>19125</v>
      </c>
    </row>
    <row r="49" spans="1:11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2">
        <f>0+13500+4000</f>
        <v>17500</v>
      </c>
      <c r="F49" s="5">
        <f>0+13500+5000</f>
        <v>18500</v>
      </c>
      <c r="G49" s="5">
        <f>0+13500+4000</f>
        <v>17500</v>
      </c>
      <c r="H49" s="2">
        <f>0+13500+5000</f>
        <v>18500</v>
      </c>
      <c r="I49" s="2">
        <f>0+13500+4000</f>
        <v>17500</v>
      </c>
      <c r="J49" s="5">
        <f>0+13500+6700</f>
        <v>20200</v>
      </c>
      <c r="K49" s="2">
        <f>0+13500+6250</f>
        <v>19750</v>
      </c>
    </row>
    <row r="50" spans="1:11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0+13500+2400</f>
        <v>15900</v>
      </c>
      <c r="F50" s="1">
        <f>0+13500+3000</f>
        <v>16500</v>
      </c>
      <c r="G50" s="1">
        <f>0+13500+2400</f>
        <v>15900</v>
      </c>
      <c r="H50" s="1">
        <f>0+13500+3000</f>
        <v>16500</v>
      </c>
      <c r="I50" s="1">
        <f>0+13500+2400</f>
        <v>15900</v>
      </c>
      <c r="J50" s="1">
        <f>0+13500+4020</f>
        <v>17520</v>
      </c>
      <c r="K50" s="1">
        <f>0+13500+3750</f>
        <v>17250</v>
      </c>
    </row>
    <row r="65536" ht="12.75"/>
  </sheetData>
  <sheetProtection selectLockedCells="1" selectUnlockedCells="1"/>
  <mergeCells count="7">
    <mergeCell ref="H2:I2"/>
    <mergeCell ref="A1:K1"/>
    <mergeCell ref="A2:A3"/>
    <mergeCell ref="B2:B3"/>
    <mergeCell ref="C2:C3"/>
    <mergeCell ref="D2:D3"/>
    <mergeCell ref="F2:G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2022-02-05T20:57:52Z</dcterms:modified>
  <cp:category/>
  <cp:version/>
  <cp:contentType/>
  <cp:contentStatus/>
</cp:coreProperties>
</file>