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<sst xmlns="http://schemas.openxmlformats.org/spreadsheetml/2006/main" count="201" uniqueCount="126">
  <si>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Серенада, гостевой дом (Республика Крым, г. Феодосия,  поселок Коктебель, пер. Долинный, 8)</t>
  </si>
  <si>
    <t>Отправление</t>
  </si>
  <si>
    <t>Дни отдыха</t>
  </si>
  <si>
    <t>дней/ночей на отдыхе</t>
  </si>
  <si>
    <t>Прибытие</t>
  </si>
  <si>
    <t>2-х местный</t>
  </si>
  <si>
    <t>3-х местный</t>
  </si>
  <si>
    <t>2-х комнатный семейный</t>
  </si>
  <si>
    <t>6-ти местный коттедж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</si>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</sst>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0+12000+6400</f>
        <v>18400</v>
      </c>
      <c r="F4" s="1">
        <f>0+12000+4800</f>
        <v>16800</v>
      </c>
      <c r="G4" s="1">
        <f>0+12000+5600</f>
        <v>17600</v>
      </c>
      <c r="H4" s="1">
        <f>0+12000+5600</f>
        <v>17600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E12">0+12000+7200</f>
        <v>19200</v>
      </c>
      <c r="F5" s="2">
        <f aca="true" t="shared" si="1" ref="F5:F12">0+12000+5400</f>
        <v>17400</v>
      </c>
      <c r="G5" s="5">
        <f aca="true" t="shared" si="2" ref="G5:H12">0+12000+6300</f>
        <v>18300</v>
      </c>
      <c r="H5" s="2">
        <f t="shared" si="2"/>
        <v>18300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19200</v>
      </c>
      <c r="F6" s="1">
        <f t="shared" si="1"/>
        <v>17400</v>
      </c>
      <c r="G6" s="1">
        <f t="shared" si="2"/>
        <v>18300</v>
      </c>
      <c r="H6" s="1">
        <f t="shared" si="2"/>
        <v>18300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19200</v>
      </c>
      <c r="F7" s="2">
        <f t="shared" si="1"/>
        <v>17400</v>
      </c>
      <c r="G7" s="5">
        <f t="shared" si="2"/>
        <v>18300</v>
      </c>
      <c r="H7" s="2">
        <f t="shared" si="2"/>
        <v>18300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19200</v>
      </c>
      <c r="F8" s="1">
        <f t="shared" si="1"/>
        <v>17400</v>
      </c>
      <c r="G8" s="1">
        <f t="shared" si="2"/>
        <v>18300</v>
      </c>
      <c r="H8" s="1">
        <f t="shared" si="2"/>
        <v>18300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19200</v>
      </c>
      <c r="F9" s="2">
        <f t="shared" si="1"/>
        <v>17400</v>
      </c>
      <c r="G9" s="5">
        <f t="shared" si="2"/>
        <v>18300</v>
      </c>
      <c r="H9" s="2">
        <f t="shared" si="2"/>
        <v>18300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19200</v>
      </c>
      <c r="F10" s="1">
        <f t="shared" si="1"/>
        <v>17400</v>
      </c>
      <c r="G10" s="1">
        <f t="shared" si="2"/>
        <v>18300</v>
      </c>
      <c r="H10" s="1">
        <f t="shared" si="2"/>
        <v>18300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19200</v>
      </c>
      <c r="F11" s="2">
        <f t="shared" si="1"/>
        <v>17400</v>
      </c>
      <c r="G11" s="5">
        <f t="shared" si="2"/>
        <v>18300</v>
      </c>
      <c r="H11" s="2">
        <f t="shared" si="2"/>
        <v>18300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19200</v>
      </c>
      <c r="F12" s="1">
        <f t="shared" si="1"/>
        <v>17400</v>
      </c>
      <c r="G12" s="1">
        <f t="shared" si="2"/>
        <v>18300</v>
      </c>
      <c r="H12" s="1">
        <f t="shared" si="2"/>
        <v>18300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0+12000+7400</f>
        <v>19400</v>
      </c>
      <c r="F13" s="2">
        <f>0+12000+5600</f>
        <v>17600</v>
      </c>
      <c r="G13" s="5">
        <f>0+12000+6475</f>
        <v>18475</v>
      </c>
      <c r="H13" s="2">
        <f>0+12000+6640</f>
        <v>18640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0+12000+7800</f>
        <v>19800</v>
      </c>
      <c r="F14" s="1">
        <f>0+12000+6000</f>
        <v>18000</v>
      </c>
      <c r="G14" s="1">
        <f>0+12000+6825</f>
        <v>18825</v>
      </c>
      <c r="H14" s="1">
        <f>0+12000+7320</f>
        <v>19320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0+12000+8200</f>
        <v>20200</v>
      </c>
      <c r="F15" s="2">
        <f>0+12000+6400</f>
        <v>18400</v>
      </c>
      <c r="G15" s="5">
        <f>0+12000+7175</f>
        <v>19175</v>
      </c>
      <c r="H15" s="2">
        <f>0+12000+8000</f>
        <v>20000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0+12000+8600</f>
        <v>20600</v>
      </c>
      <c r="F16" s="1">
        <f>0+12000+6800</f>
        <v>18800</v>
      </c>
      <c r="G16" s="1">
        <f>0+12000+7525</f>
        <v>19525</v>
      </c>
      <c r="H16" s="1">
        <f>0+12000+8680</f>
        <v>20680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3" ref="E17:E40">0+12000+9000</f>
        <v>21000</v>
      </c>
      <c r="F17" s="2">
        <f aca="true" t="shared" si="4" ref="F17:F40">0+12000+7200</f>
        <v>19200</v>
      </c>
      <c r="G17" s="5">
        <f aca="true" t="shared" si="5" ref="G17:G40">0+12000+7875</f>
        <v>19875</v>
      </c>
      <c r="H17" s="2">
        <f aca="true" t="shared" si="6" ref="H17:H40">0+12000+9360</f>
        <v>21360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3"/>
        <v>21000</v>
      </c>
      <c r="F18" s="1">
        <f t="shared" si="4"/>
        <v>19200</v>
      </c>
      <c r="G18" s="1">
        <f t="shared" si="5"/>
        <v>19875</v>
      </c>
      <c r="H18" s="1">
        <f t="shared" si="6"/>
        <v>21360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3"/>
        <v>21000</v>
      </c>
      <c r="F19" s="2">
        <f t="shared" si="4"/>
        <v>19200</v>
      </c>
      <c r="G19" s="5">
        <f t="shared" si="5"/>
        <v>19875</v>
      </c>
      <c r="H19" s="2">
        <f t="shared" si="6"/>
        <v>21360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3"/>
        <v>21000</v>
      </c>
      <c r="F20" s="1">
        <f t="shared" si="4"/>
        <v>19200</v>
      </c>
      <c r="G20" s="1">
        <f t="shared" si="5"/>
        <v>19875</v>
      </c>
      <c r="H20" s="1">
        <f t="shared" si="6"/>
        <v>21360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3"/>
        <v>21000</v>
      </c>
      <c r="F21" s="2">
        <f t="shared" si="4"/>
        <v>19200</v>
      </c>
      <c r="G21" s="5">
        <f t="shared" si="5"/>
        <v>19875</v>
      </c>
      <c r="H21" s="2">
        <f t="shared" si="6"/>
        <v>21360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3"/>
        <v>21000</v>
      </c>
      <c r="F22" s="1">
        <f t="shared" si="4"/>
        <v>19200</v>
      </c>
      <c r="G22" s="1">
        <f t="shared" si="5"/>
        <v>19875</v>
      </c>
      <c r="H22" s="1">
        <f t="shared" si="6"/>
        <v>21360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3"/>
        <v>21000</v>
      </c>
      <c r="F23" s="2">
        <f t="shared" si="4"/>
        <v>19200</v>
      </c>
      <c r="G23" s="5">
        <f t="shared" si="5"/>
        <v>19875</v>
      </c>
      <c r="H23" s="2">
        <f t="shared" si="6"/>
        <v>21360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3"/>
        <v>21000</v>
      </c>
      <c r="F24" s="1">
        <f t="shared" si="4"/>
        <v>19200</v>
      </c>
      <c r="G24" s="1">
        <f t="shared" si="5"/>
        <v>19875</v>
      </c>
      <c r="H24" s="1">
        <f t="shared" si="6"/>
        <v>21360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3"/>
        <v>21000</v>
      </c>
      <c r="F25" s="2">
        <f t="shared" si="4"/>
        <v>19200</v>
      </c>
      <c r="G25" s="5">
        <f t="shared" si="5"/>
        <v>19875</v>
      </c>
      <c r="H25" s="2">
        <f t="shared" si="6"/>
        <v>21360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3"/>
        <v>21000</v>
      </c>
      <c r="F26" s="1">
        <f t="shared" si="4"/>
        <v>19200</v>
      </c>
      <c r="G26" s="1">
        <f t="shared" si="5"/>
        <v>19875</v>
      </c>
      <c r="H26" s="1">
        <f t="shared" si="6"/>
        <v>21360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3"/>
        <v>21000</v>
      </c>
      <c r="F27" s="2">
        <f t="shared" si="4"/>
        <v>19200</v>
      </c>
      <c r="G27" s="5">
        <f t="shared" si="5"/>
        <v>19875</v>
      </c>
      <c r="H27" s="2">
        <f t="shared" si="6"/>
        <v>21360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3"/>
        <v>21000</v>
      </c>
      <c r="F28" s="1">
        <f t="shared" si="4"/>
        <v>19200</v>
      </c>
      <c r="G28" s="1">
        <f t="shared" si="5"/>
        <v>19875</v>
      </c>
      <c r="H28" s="1">
        <f t="shared" si="6"/>
        <v>21360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3"/>
        <v>21000</v>
      </c>
      <c r="F29" s="2">
        <f t="shared" si="4"/>
        <v>19200</v>
      </c>
      <c r="G29" s="5">
        <f t="shared" si="5"/>
        <v>19875</v>
      </c>
      <c r="H29" s="2">
        <f t="shared" si="6"/>
        <v>21360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3"/>
        <v>21000</v>
      </c>
      <c r="F30" s="1">
        <f t="shared" si="4"/>
        <v>19200</v>
      </c>
      <c r="G30" s="1">
        <f t="shared" si="5"/>
        <v>19875</v>
      </c>
      <c r="H30" s="1">
        <f t="shared" si="6"/>
        <v>21360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3"/>
        <v>21000</v>
      </c>
      <c r="F31" s="2">
        <f t="shared" si="4"/>
        <v>19200</v>
      </c>
      <c r="G31" s="5">
        <f t="shared" si="5"/>
        <v>19875</v>
      </c>
      <c r="H31" s="2">
        <f t="shared" si="6"/>
        <v>21360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3"/>
        <v>21000</v>
      </c>
      <c r="F32" s="1">
        <f t="shared" si="4"/>
        <v>19200</v>
      </c>
      <c r="G32" s="1">
        <f t="shared" si="5"/>
        <v>19875</v>
      </c>
      <c r="H32" s="1">
        <f t="shared" si="6"/>
        <v>21360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3"/>
        <v>21000</v>
      </c>
      <c r="F33" s="2">
        <f t="shared" si="4"/>
        <v>19200</v>
      </c>
      <c r="G33" s="5">
        <f t="shared" si="5"/>
        <v>19875</v>
      </c>
      <c r="H33" s="2">
        <f t="shared" si="6"/>
        <v>21360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3"/>
        <v>21000</v>
      </c>
      <c r="F34" s="1">
        <f t="shared" si="4"/>
        <v>19200</v>
      </c>
      <c r="G34" s="1">
        <f t="shared" si="5"/>
        <v>19875</v>
      </c>
      <c r="H34" s="1">
        <f t="shared" si="6"/>
        <v>21360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3"/>
        <v>21000</v>
      </c>
      <c r="F35" s="2">
        <f t="shared" si="4"/>
        <v>19200</v>
      </c>
      <c r="G35" s="5">
        <f t="shared" si="5"/>
        <v>19875</v>
      </c>
      <c r="H35" s="2">
        <f t="shared" si="6"/>
        <v>21360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3"/>
        <v>21000</v>
      </c>
      <c r="F36" s="1">
        <f t="shared" si="4"/>
        <v>19200</v>
      </c>
      <c r="G36" s="1">
        <f t="shared" si="5"/>
        <v>19875</v>
      </c>
      <c r="H36" s="1">
        <f t="shared" si="6"/>
        <v>21360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3"/>
        <v>21000</v>
      </c>
      <c r="F37" s="2">
        <f t="shared" si="4"/>
        <v>19200</v>
      </c>
      <c r="G37" s="5">
        <f t="shared" si="5"/>
        <v>19875</v>
      </c>
      <c r="H37" s="2">
        <f t="shared" si="6"/>
        <v>21360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3"/>
        <v>21000</v>
      </c>
      <c r="F38" s="1">
        <f t="shared" si="4"/>
        <v>19200</v>
      </c>
      <c r="G38" s="1">
        <f t="shared" si="5"/>
        <v>19875</v>
      </c>
      <c r="H38" s="1">
        <f t="shared" si="6"/>
        <v>21360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3"/>
        <v>21000</v>
      </c>
      <c r="F39" s="2">
        <f t="shared" si="4"/>
        <v>19200</v>
      </c>
      <c r="G39" s="5">
        <f t="shared" si="5"/>
        <v>19875</v>
      </c>
      <c r="H39" s="2">
        <f t="shared" si="6"/>
        <v>21360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3"/>
        <v>21000</v>
      </c>
      <c r="F40" s="1">
        <f t="shared" si="4"/>
        <v>19200</v>
      </c>
      <c r="G40" s="1">
        <f t="shared" si="5"/>
        <v>19875</v>
      </c>
      <c r="H40" s="1">
        <f t="shared" si="6"/>
        <v>21360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>0+12000+7200</f>
        <v>19200</v>
      </c>
      <c r="F41" s="2">
        <f>0+12000+7000</f>
        <v>19000</v>
      </c>
      <c r="G41" s="5">
        <f>0+12000+7525</f>
        <v>19525</v>
      </c>
      <c r="H41" s="2">
        <f>0+12000+8680</f>
        <v>20680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0+12000+5400</f>
        <v>17400</v>
      </c>
      <c r="F42" s="1">
        <f>0+12000+6800</f>
        <v>18800</v>
      </c>
      <c r="G42" s="1">
        <f>0+12000+7175</f>
        <v>19175</v>
      </c>
      <c r="H42" s="1">
        <f>0+12000+8000</f>
        <v>20000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>0+12000+3600</f>
        <v>15600</v>
      </c>
      <c r="F43" s="2">
        <f>0+12000+6600</f>
        <v>18600</v>
      </c>
      <c r="G43" s="5">
        <f>0+12000+6825</f>
        <v>18825</v>
      </c>
      <c r="H43" s="2">
        <f>0+12000+7320</f>
        <v>19320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0+12000+900</f>
        <v>12900</v>
      </c>
      <c r="F44" s="1">
        <f>0+12000+6300</f>
        <v>18300</v>
      </c>
      <c r="G44" s="1">
        <f>0+12000+6300</f>
        <v>18300</v>
      </c>
      <c r="H44" s="1">
        <f>0+12000+6300</f>
        <v>18300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0+12000+1100</f>
        <v>13100</v>
      </c>
      <c r="F45" s="2">
        <f>0+12000+7700</f>
        <v>19700</v>
      </c>
      <c r="G45" s="5">
        <f>0+12000+7700</f>
        <v>19700</v>
      </c>
      <c r="H45" s="2">
        <f>0+12000+7700</f>
        <v>19700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0+12000+900</f>
        <v>12900</v>
      </c>
      <c r="F46" s="1">
        <f aca="true" t="shared" si="7" ref="F46:H48">0+12000+6300</f>
        <v>18300</v>
      </c>
      <c r="G46" s="1">
        <f t="shared" si="7"/>
        <v>18300</v>
      </c>
      <c r="H46" s="1">
        <f t="shared" si="7"/>
        <v>18300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>0+12000+900</f>
        <v>12900</v>
      </c>
      <c r="F47" s="2">
        <f t="shared" si="7"/>
        <v>18300</v>
      </c>
      <c r="G47" s="5">
        <f t="shared" si="7"/>
        <v>18300</v>
      </c>
      <c r="H47" s="2">
        <f t="shared" si="7"/>
        <v>18300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0+12000+900</f>
        <v>12900</v>
      </c>
      <c r="F48" s="1">
        <f t="shared" si="7"/>
        <v>18300</v>
      </c>
      <c r="G48" s="1">
        <f t="shared" si="7"/>
        <v>18300</v>
      </c>
      <c r="H48" s="1">
        <f t="shared" si="7"/>
        <v>18300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0+12000+3500</f>
        <v>15500</v>
      </c>
      <c r="F49" s="2">
        <f>0+12000+6000</f>
        <v>18000</v>
      </c>
      <c r="G49" s="5">
        <f>0+12000+6000</f>
        <v>18000</v>
      </c>
      <c r="H49" s="2">
        <f>0+12000+6425</f>
        <v>18425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0+12000+3100</f>
        <v>15100</v>
      </c>
      <c r="F50" s="1">
        <f>0+12000+3200</f>
        <v>15200</v>
      </c>
      <c r="G50" s="1">
        <f>0+12000+3200</f>
        <v>15200</v>
      </c>
      <c r="H50" s="1">
        <f>0+12000+3625</f>
        <v>15625</v>
      </c>
    </row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2022-02-09T11:44:48Z</dcterms:modified>
  <cp:category/>
  <cp:version/>
  <cp:contentType/>
  <cp:contentStatus/>
</cp:coreProperties>
</file>