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<sst xmlns="http://schemas.openxmlformats.org/spreadsheetml/2006/main" count="206" uniqueCount="128">
  <si>
    <t>Европа, гостевой дом (Республика Крым, г. Феодосия, поселок Коктебель, переулок Школьный, 11)</t>
  </si>
  <si>
    <t>Отправление</t>
  </si>
  <si>
    <t>Дни отдыха</t>
  </si>
  <si>
    <t>дней/ночей на отдыхе</t>
  </si>
  <si>
    <t>Прибытие</t>
  </si>
  <si>
    <t>Номер "стандарт" с вентилятором 
(площадь номера:18 кв.м.)</t>
  </si>
  <si>
    <t>Номер "стандарт" с кондиционером 
(площадь номера: 16 кв.м.)</t>
  </si>
  <si>
    <t>Мансардный 1-комнатный 
(площадь номера:18-20 кв.м.)</t>
  </si>
  <si>
    <t>Улучшенный 2-комнатный 
(площадь номера: 40 кв.м.)</t>
  </si>
  <si>
    <t>Панорамный 2-комнатный 
(Площадь номера:40 кв.м.)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</si>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</sst>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7"/>
      <c r="I2" s="9" t="s">
        <v>8</v>
      </c>
      <c r="J2" s="7"/>
      <c r="K2" s="8" t="s">
        <v>9</v>
      </c>
      <c r="L2" s="7"/>
    </row>
    <row r="3" spans="1:12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3" t="s">
        <v>11</v>
      </c>
      <c r="I3" s="4" t="s">
        <v>10</v>
      </c>
      <c r="J3" s="4" t="s">
        <v>11</v>
      </c>
      <c r="K3" s="3" t="s">
        <v>10</v>
      </c>
      <c r="L3" s="3" t="s">
        <v>11</v>
      </c>
    </row>
    <row r="4" spans="1:12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0+12000+4800</f>
        <v>16800</v>
      </c>
      <c r="F4" s="1">
        <f>0+12000+4800</f>
        <v>16800</v>
      </c>
      <c r="G4" s="1">
        <f>0+12000+4800</f>
        <v>16800</v>
      </c>
      <c r="H4" s="1">
        <f>0+12000+2400</f>
        <v>14400</v>
      </c>
      <c r="I4" s="1">
        <f>0+12000+5200</f>
        <v>17200</v>
      </c>
      <c r="J4" s="1">
        <f>0+12000+2400</f>
        <v>14400</v>
      </c>
      <c r="K4" s="1">
        <f>0+12000+5600</f>
        <v>17600</v>
      </c>
      <c r="L4" s="1">
        <f>0+12000+2400</f>
        <v>14400</v>
      </c>
    </row>
    <row r="5" spans="1:12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>0+12000+5850</f>
        <v>17850</v>
      </c>
      <c r="F5" s="5">
        <f>0+12000+6300</f>
        <v>18300</v>
      </c>
      <c r="G5" s="2">
        <f>0+12000+5850</f>
        <v>17850</v>
      </c>
      <c r="H5" s="2">
        <f aca="true" t="shared" si="0" ref="H5:H44">0+12000+2700</f>
        <v>14700</v>
      </c>
      <c r="I5" s="5">
        <f>0+12000+6675</f>
        <v>18675</v>
      </c>
      <c r="J5" s="5">
        <f aca="true" t="shared" si="1" ref="J5:J44">0+12000+2700</f>
        <v>14700</v>
      </c>
      <c r="K5" s="2">
        <f>0+12000+6825</f>
        <v>18825</v>
      </c>
      <c r="L5" s="2">
        <f aca="true" t="shared" si="2" ref="L5:L44">0+12000+2700</f>
        <v>14700</v>
      </c>
    </row>
    <row r="6" spans="1:12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0+12000+6150</f>
        <v>18150</v>
      </c>
      <c r="F6" s="1">
        <f>0+12000+6900</f>
        <v>18900</v>
      </c>
      <c r="G6" s="1">
        <f>0+12000+6150</f>
        <v>18150</v>
      </c>
      <c r="H6" s="1">
        <f t="shared" si="0"/>
        <v>14700</v>
      </c>
      <c r="I6" s="1">
        <f>0+12000+7225</f>
        <v>19225</v>
      </c>
      <c r="J6" s="1">
        <f t="shared" si="1"/>
        <v>14700</v>
      </c>
      <c r="K6" s="1">
        <f>0+12000+7175</f>
        <v>19175</v>
      </c>
      <c r="L6" s="1">
        <f t="shared" si="2"/>
        <v>14700</v>
      </c>
    </row>
    <row r="7" spans="1:12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>0+12000+6450</f>
        <v>18450</v>
      </c>
      <c r="F7" s="5">
        <f>0+12000+7500</f>
        <v>19500</v>
      </c>
      <c r="G7" s="2">
        <f>0+12000+6450</f>
        <v>18450</v>
      </c>
      <c r="H7" s="2">
        <f t="shared" si="0"/>
        <v>14700</v>
      </c>
      <c r="I7" s="5">
        <f>0+12000+7775</f>
        <v>19775</v>
      </c>
      <c r="J7" s="5">
        <f t="shared" si="1"/>
        <v>14700</v>
      </c>
      <c r="K7" s="2">
        <f>0+12000+7525</f>
        <v>19525</v>
      </c>
      <c r="L7" s="2">
        <f t="shared" si="2"/>
        <v>14700</v>
      </c>
    </row>
    <row r="8" spans="1:12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0+12000+6750</f>
        <v>18750</v>
      </c>
      <c r="F8" s="1">
        <f>0+12000+8100</f>
        <v>20100</v>
      </c>
      <c r="G8" s="1">
        <f>0+12000+6750</f>
        <v>18750</v>
      </c>
      <c r="H8" s="1">
        <f t="shared" si="0"/>
        <v>14700</v>
      </c>
      <c r="I8" s="1">
        <f>0+12000+8325</f>
        <v>20325</v>
      </c>
      <c r="J8" s="1">
        <f t="shared" si="1"/>
        <v>14700</v>
      </c>
      <c r="K8" s="1">
        <f>0+12000+7875</f>
        <v>19875</v>
      </c>
      <c r="L8" s="1">
        <f t="shared" si="2"/>
        <v>14700</v>
      </c>
    </row>
    <row r="9" spans="1:12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>0+12000+6750</f>
        <v>18750</v>
      </c>
      <c r="F9" s="5">
        <f>0+12000+8100</f>
        <v>20100</v>
      </c>
      <c r="G9" s="2">
        <f>0+12000+6750</f>
        <v>18750</v>
      </c>
      <c r="H9" s="2">
        <f t="shared" si="0"/>
        <v>14700</v>
      </c>
      <c r="I9" s="5">
        <f>0+12000+8325</f>
        <v>20325</v>
      </c>
      <c r="J9" s="5">
        <f t="shared" si="1"/>
        <v>14700</v>
      </c>
      <c r="K9" s="2">
        <f>0+12000+7875</f>
        <v>19875</v>
      </c>
      <c r="L9" s="2">
        <f t="shared" si="2"/>
        <v>14700</v>
      </c>
    </row>
    <row r="10" spans="1:12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0+12000+6750</f>
        <v>18750</v>
      </c>
      <c r="F10" s="1">
        <f>0+12000+8100</f>
        <v>20100</v>
      </c>
      <c r="G10" s="1">
        <f>0+12000+6750</f>
        <v>18750</v>
      </c>
      <c r="H10" s="1">
        <f t="shared" si="0"/>
        <v>14700</v>
      </c>
      <c r="I10" s="1">
        <f>0+12000+8325</f>
        <v>20325</v>
      </c>
      <c r="J10" s="1">
        <f t="shared" si="1"/>
        <v>14700</v>
      </c>
      <c r="K10" s="1">
        <f>0+12000+7875</f>
        <v>19875</v>
      </c>
      <c r="L10" s="1">
        <f t="shared" si="2"/>
        <v>14700</v>
      </c>
    </row>
    <row r="11" spans="1:12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>0+12000+6750</f>
        <v>18750</v>
      </c>
      <c r="F11" s="5">
        <f>0+12000+8100</f>
        <v>20100</v>
      </c>
      <c r="G11" s="2">
        <f>0+12000+6750</f>
        <v>18750</v>
      </c>
      <c r="H11" s="2">
        <f t="shared" si="0"/>
        <v>14700</v>
      </c>
      <c r="I11" s="5">
        <f>0+12000+8325</f>
        <v>20325</v>
      </c>
      <c r="J11" s="5">
        <f t="shared" si="1"/>
        <v>14700</v>
      </c>
      <c r="K11" s="2">
        <f>0+12000+7875</f>
        <v>19875</v>
      </c>
      <c r="L11" s="2">
        <f t="shared" si="2"/>
        <v>14700</v>
      </c>
    </row>
    <row r="12" spans="1:12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0+12000+6750</f>
        <v>18750</v>
      </c>
      <c r="F12" s="1">
        <f>0+12000+8100</f>
        <v>20100</v>
      </c>
      <c r="G12" s="1">
        <f>0+12000+6750</f>
        <v>18750</v>
      </c>
      <c r="H12" s="1">
        <f t="shared" si="0"/>
        <v>14700</v>
      </c>
      <c r="I12" s="1">
        <f>0+12000+8325</f>
        <v>20325</v>
      </c>
      <c r="J12" s="1">
        <f t="shared" si="1"/>
        <v>14700</v>
      </c>
      <c r="K12" s="1">
        <f>0+12000+7875</f>
        <v>19875</v>
      </c>
      <c r="L12" s="1">
        <f t="shared" si="2"/>
        <v>14700</v>
      </c>
    </row>
    <row r="13" spans="1:12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0+12000+6950</f>
        <v>18950</v>
      </c>
      <c r="F13" s="5">
        <f>0+12000+8450</f>
        <v>20450</v>
      </c>
      <c r="G13" s="2">
        <f>0+12000+6950</f>
        <v>18950</v>
      </c>
      <c r="H13" s="2">
        <f t="shared" si="0"/>
        <v>14700</v>
      </c>
      <c r="I13" s="5">
        <f>0+12000+8675</f>
        <v>20675</v>
      </c>
      <c r="J13" s="5">
        <f t="shared" si="1"/>
        <v>14700</v>
      </c>
      <c r="K13" s="2">
        <f>0+12000+8325</f>
        <v>20325</v>
      </c>
      <c r="L13" s="2">
        <f t="shared" si="2"/>
        <v>14700</v>
      </c>
    </row>
    <row r="14" spans="1:12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0+12000+7350</f>
        <v>19350</v>
      </c>
      <c r="F14" s="1">
        <f>0+12000+9150</f>
        <v>21150</v>
      </c>
      <c r="G14" s="1">
        <f>0+12000+7350</f>
        <v>19350</v>
      </c>
      <c r="H14" s="1">
        <f t="shared" si="0"/>
        <v>14700</v>
      </c>
      <c r="I14" s="1">
        <f>0+12000+9375</f>
        <v>21375</v>
      </c>
      <c r="J14" s="1">
        <f t="shared" si="1"/>
        <v>14700</v>
      </c>
      <c r="K14" s="1">
        <f>0+12000+9225</f>
        <v>21225</v>
      </c>
      <c r="L14" s="1">
        <f t="shared" si="2"/>
        <v>14700</v>
      </c>
    </row>
    <row r="15" spans="1:12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0+12000+7750</f>
        <v>19750</v>
      </c>
      <c r="F15" s="5">
        <f>0+12000+9850</f>
        <v>21850</v>
      </c>
      <c r="G15" s="2">
        <f>0+12000+7750</f>
        <v>19750</v>
      </c>
      <c r="H15" s="2">
        <f t="shared" si="0"/>
        <v>14700</v>
      </c>
      <c r="I15" s="5">
        <f>0+12000+10075</f>
        <v>22075</v>
      </c>
      <c r="J15" s="5">
        <f t="shared" si="1"/>
        <v>14700</v>
      </c>
      <c r="K15" s="2">
        <f>0+12000+10125</f>
        <v>22125</v>
      </c>
      <c r="L15" s="2">
        <f t="shared" si="2"/>
        <v>14700</v>
      </c>
    </row>
    <row r="16" spans="1:12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0+12000+8150</f>
        <v>20150</v>
      </c>
      <c r="F16" s="1">
        <f>0+12000+10550</f>
        <v>22550</v>
      </c>
      <c r="G16" s="1">
        <f>0+12000+8150</f>
        <v>20150</v>
      </c>
      <c r="H16" s="1">
        <f t="shared" si="0"/>
        <v>14700</v>
      </c>
      <c r="I16" s="1">
        <f>0+12000+10775</f>
        <v>22775</v>
      </c>
      <c r="J16" s="1">
        <f t="shared" si="1"/>
        <v>14700</v>
      </c>
      <c r="K16" s="1">
        <f>0+12000+11025</f>
        <v>23025</v>
      </c>
      <c r="L16" s="1">
        <f t="shared" si="2"/>
        <v>14700</v>
      </c>
    </row>
    <row r="17" spans="1:12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>0+12000+8550</f>
        <v>20550</v>
      </c>
      <c r="F17" s="5">
        <f>0+12000+11250</f>
        <v>23250</v>
      </c>
      <c r="G17" s="2">
        <f>0+12000+8550</f>
        <v>20550</v>
      </c>
      <c r="H17" s="2">
        <f t="shared" si="0"/>
        <v>14700</v>
      </c>
      <c r="I17" s="5">
        <f aca="true" t="shared" si="3" ref="I17:I37">0+12000+11475</f>
        <v>23475</v>
      </c>
      <c r="J17" s="5">
        <f t="shared" si="1"/>
        <v>14700</v>
      </c>
      <c r="K17" s="2">
        <f aca="true" t="shared" si="4" ref="K17:K37">0+12000+11925</f>
        <v>23925</v>
      </c>
      <c r="L17" s="2">
        <f t="shared" si="2"/>
        <v>14700</v>
      </c>
    </row>
    <row r="18" spans="1:12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>0+12000+8550</f>
        <v>20550</v>
      </c>
      <c r="F18" s="1">
        <f>0+12000+11250</f>
        <v>23250</v>
      </c>
      <c r="G18" s="1">
        <f>0+12000+8550</f>
        <v>20550</v>
      </c>
      <c r="H18" s="1">
        <f t="shared" si="0"/>
        <v>14700</v>
      </c>
      <c r="I18" s="1">
        <f t="shared" si="3"/>
        <v>23475</v>
      </c>
      <c r="J18" s="1">
        <f t="shared" si="1"/>
        <v>14700</v>
      </c>
      <c r="K18" s="1">
        <f t="shared" si="4"/>
        <v>23925</v>
      </c>
      <c r="L18" s="1">
        <f t="shared" si="2"/>
        <v>14700</v>
      </c>
    </row>
    <row r="19" spans="1:12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>0+12000+8550</f>
        <v>20550</v>
      </c>
      <c r="F19" s="5">
        <f>0+12000+11250</f>
        <v>23250</v>
      </c>
      <c r="G19" s="2">
        <f>0+12000+8550</f>
        <v>20550</v>
      </c>
      <c r="H19" s="2">
        <f t="shared" si="0"/>
        <v>14700</v>
      </c>
      <c r="I19" s="5">
        <f t="shared" si="3"/>
        <v>23475</v>
      </c>
      <c r="J19" s="5">
        <f t="shared" si="1"/>
        <v>14700</v>
      </c>
      <c r="K19" s="2">
        <f t="shared" si="4"/>
        <v>23925</v>
      </c>
      <c r="L19" s="2">
        <f t="shared" si="2"/>
        <v>14700</v>
      </c>
    </row>
    <row r="20" spans="1:12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>0+12000+8650</f>
        <v>20650</v>
      </c>
      <c r="F20" s="1">
        <f>0+12000+11350</f>
        <v>23350</v>
      </c>
      <c r="G20" s="1">
        <f>0+12000+8650</f>
        <v>20650</v>
      </c>
      <c r="H20" s="1">
        <f t="shared" si="0"/>
        <v>14700</v>
      </c>
      <c r="I20" s="1">
        <f t="shared" si="3"/>
        <v>23475</v>
      </c>
      <c r="J20" s="1">
        <f t="shared" si="1"/>
        <v>14700</v>
      </c>
      <c r="K20" s="1">
        <f t="shared" si="4"/>
        <v>23925</v>
      </c>
      <c r="L20" s="1">
        <f t="shared" si="2"/>
        <v>14700</v>
      </c>
    </row>
    <row r="21" spans="1:12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>0+12000+8950</f>
        <v>20950</v>
      </c>
      <c r="F21" s="5">
        <f>0+12000+11650</f>
        <v>23650</v>
      </c>
      <c r="G21" s="2">
        <f>0+12000+8950</f>
        <v>20950</v>
      </c>
      <c r="H21" s="2">
        <f t="shared" si="0"/>
        <v>14700</v>
      </c>
      <c r="I21" s="5">
        <f t="shared" si="3"/>
        <v>23475</v>
      </c>
      <c r="J21" s="5">
        <f t="shared" si="1"/>
        <v>14700</v>
      </c>
      <c r="K21" s="2">
        <f t="shared" si="4"/>
        <v>23925</v>
      </c>
      <c r="L21" s="2">
        <f t="shared" si="2"/>
        <v>14700</v>
      </c>
    </row>
    <row r="22" spans="1:12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>0+12000+9150</f>
        <v>21150</v>
      </c>
      <c r="F22" s="1">
        <f>0+12000+11850</f>
        <v>23850</v>
      </c>
      <c r="G22" s="1">
        <f>0+12000+9150</f>
        <v>21150</v>
      </c>
      <c r="H22" s="1">
        <f t="shared" si="0"/>
        <v>14700</v>
      </c>
      <c r="I22" s="1">
        <f t="shared" si="3"/>
        <v>23475</v>
      </c>
      <c r="J22" s="1">
        <f t="shared" si="1"/>
        <v>14700</v>
      </c>
      <c r="K22" s="1">
        <f t="shared" si="4"/>
        <v>23925</v>
      </c>
      <c r="L22" s="1">
        <f t="shared" si="2"/>
        <v>14700</v>
      </c>
    </row>
    <row r="23" spans="1:12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>0+12000+9350</f>
        <v>21350</v>
      </c>
      <c r="F23" s="5">
        <f>0+12000+12050</f>
        <v>24050</v>
      </c>
      <c r="G23" s="2">
        <f>0+12000+9350</f>
        <v>21350</v>
      </c>
      <c r="H23" s="2">
        <f t="shared" si="0"/>
        <v>14700</v>
      </c>
      <c r="I23" s="5">
        <f t="shared" si="3"/>
        <v>23475</v>
      </c>
      <c r="J23" s="5">
        <f t="shared" si="1"/>
        <v>14700</v>
      </c>
      <c r="K23" s="2">
        <f t="shared" si="4"/>
        <v>23925</v>
      </c>
      <c r="L23" s="2">
        <f t="shared" si="2"/>
        <v>14700</v>
      </c>
    </row>
    <row r="24" spans="1:12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5" ref="E24:E37">0+12000+9450</f>
        <v>21450</v>
      </c>
      <c r="F24" s="1">
        <f aca="true" t="shared" si="6" ref="F24:F37">0+12000+12150</f>
        <v>24150</v>
      </c>
      <c r="G24" s="1">
        <f aca="true" t="shared" si="7" ref="G24:G37">0+12000+9450</f>
        <v>21450</v>
      </c>
      <c r="H24" s="1">
        <f t="shared" si="0"/>
        <v>14700</v>
      </c>
      <c r="I24" s="1">
        <f t="shared" si="3"/>
        <v>23475</v>
      </c>
      <c r="J24" s="1">
        <f t="shared" si="1"/>
        <v>14700</v>
      </c>
      <c r="K24" s="1">
        <f t="shared" si="4"/>
        <v>23925</v>
      </c>
      <c r="L24" s="1">
        <f t="shared" si="2"/>
        <v>14700</v>
      </c>
    </row>
    <row r="25" spans="1:12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5"/>
        <v>21450</v>
      </c>
      <c r="F25" s="5">
        <f t="shared" si="6"/>
        <v>24150</v>
      </c>
      <c r="G25" s="2">
        <f t="shared" si="7"/>
        <v>21450</v>
      </c>
      <c r="H25" s="2">
        <f t="shared" si="0"/>
        <v>14700</v>
      </c>
      <c r="I25" s="5">
        <f t="shared" si="3"/>
        <v>23475</v>
      </c>
      <c r="J25" s="5">
        <f t="shared" si="1"/>
        <v>14700</v>
      </c>
      <c r="K25" s="2">
        <f t="shared" si="4"/>
        <v>23925</v>
      </c>
      <c r="L25" s="2">
        <f t="shared" si="2"/>
        <v>14700</v>
      </c>
    </row>
    <row r="26" spans="1:12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5"/>
        <v>21450</v>
      </c>
      <c r="F26" s="1">
        <f t="shared" si="6"/>
        <v>24150</v>
      </c>
      <c r="G26" s="1">
        <f t="shared" si="7"/>
        <v>21450</v>
      </c>
      <c r="H26" s="1">
        <f t="shared" si="0"/>
        <v>14700</v>
      </c>
      <c r="I26" s="1">
        <f t="shared" si="3"/>
        <v>23475</v>
      </c>
      <c r="J26" s="1">
        <f t="shared" si="1"/>
        <v>14700</v>
      </c>
      <c r="K26" s="1">
        <f t="shared" si="4"/>
        <v>23925</v>
      </c>
      <c r="L26" s="1">
        <f t="shared" si="2"/>
        <v>14700</v>
      </c>
    </row>
    <row r="27" spans="1:12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5"/>
        <v>21450</v>
      </c>
      <c r="F27" s="5">
        <f t="shared" si="6"/>
        <v>24150</v>
      </c>
      <c r="G27" s="2">
        <f t="shared" si="7"/>
        <v>21450</v>
      </c>
      <c r="H27" s="2">
        <f t="shared" si="0"/>
        <v>14700</v>
      </c>
      <c r="I27" s="5">
        <f t="shared" si="3"/>
        <v>23475</v>
      </c>
      <c r="J27" s="5">
        <f t="shared" si="1"/>
        <v>14700</v>
      </c>
      <c r="K27" s="2">
        <f t="shared" si="4"/>
        <v>23925</v>
      </c>
      <c r="L27" s="2">
        <f t="shared" si="2"/>
        <v>14700</v>
      </c>
    </row>
    <row r="28" spans="1:12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5"/>
        <v>21450</v>
      </c>
      <c r="F28" s="1">
        <f t="shared" si="6"/>
        <v>24150</v>
      </c>
      <c r="G28" s="1">
        <f t="shared" si="7"/>
        <v>21450</v>
      </c>
      <c r="H28" s="1">
        <f t="shared" si="0"/>
        <v>14700</v>
      </c>
      <c r="I28" s="1">
        <f t="shared" si="3"/>
        <v>23475</v>
      </c>
      <c r="J28" s="1">
        <f t="shared" si="1"/>
        <v>14700</v>
      </c>
      <c r="K28" s="1">
        <f t="shared" si="4"/>
        <v>23925</v>
      </c>
      <c r="L28" s="1">
        <f t="shared" si="2"/>
        <v>14700</v>
      </c>
    </row>
    <row r="29" spans="1:12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5"/>
        <v>21450</v>
      </c>
      <c r="F29" s="5">
        <f t="shared" si="6"/>
        <v>24150</v>
      </c>
      <c r="G29" s="2">
        <f t="shared" si="7"/>
        <v>21450</v>
      </c>
      <c r="H29" s="2">
        <f t="shared" si="0"/>
        <v>14700</v>
      </c>
      <c r="I29" s="5">
        <f t="shared" si="3"/>
        <v>23475</v>
      </c>
      <c r="J29" s="5">
        <f t="shared" si="1"/>
        <v>14700</v>
      </c>
      <c r="K29" s="2">
        <f t="shared" si="4"/>
        <v>23925</v>
      </c>
      <c r="L29" s="2">
        <f t="shared" si="2"/>
        <v>14700</v>
      </c>
    </row>
    <row r="30" spans="1:12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5"/>
        <v>21450</v>
      </c>
      <c r="F30" s="1">
        <f t="shared" si="6"/>
        <v>24150</v>
      </c>
      <c r="G30" s="1">
        <f t="shared" si="7"/>
        <v>21450</v>
      </c>
      <c r="H30" s="1">
        <f t="shared" si="0"/>
        <v>14700</v>
      </c>
      <c r="I30" s="1">
        <f t="shared" si="3"/>
        <v>23475</v>
      </c>
      <c r="J30" s="1">
        <f t="shared" si="1"/>
        <v>14700</v>
      </c>
      <c r="K30" s="1">
        <f t="shared" si="4"/>
        <v>23925</v>
      </c>
      <c r="L30" s="1">
        <f t="shared" si="2"/>
        <v>14700</v>
      </c>
    </row>
    <row r="31" spans="1:12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5"/>
        <v>21450</v>
      </c>
      <c r="F31" s="5">
        <f t="shared" si="6"/>
        <v>24150</v>
      </c>
      <c r="G31" s="2">
        <f t="shared" si="7"/>
        <v>21450</v>
      </c>
      <c r="H31" s="2">
        <f t="shared" si="0"/>
        <v>14700</v>
      </c>
      <c r="I31" s="5">
        <f t="shared" si="3"/>
        <v>23475</v>
      </c>
      <c r="J31" s="5">
        <f t="shared" si="1"/>
        <v>14700</v>
      </c>
      <c r="K31" s="2">
        <f t="shared" si="4"/>
        <v>23925</v>
      </c>
      <c r="L31" s="2">
        <f t="shared" si="2"/>
        <v>14700</v>
      </c>
    </row>
    <row r="32" spans="1:12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5"/>
        <v>21450</v>
      </c>
      <c r="F32" s="1">
        <f t="shared" si="6"/>
        <v>24150</v>
      </c>
      <c r="G32" s="1">
        <f t="shared" si="7"/>
        <v>21450</v>
      </c>
      <c r="H32" s="1">
        <f t="shared" si="0"/>
        <v>14700</v>
      </c>
      <c r="I32" s="1">
        <f t="shared" si="3"/>
        <v>23475</v>
      </c>
      <c r="J32" s="1">
        <f t="shared" si="1"/>
        <v>14700</v>
      </c>
      <c r="K32" s="1">
        <f t="shared" si="4"/>
        <v>23925</v>
      </c>
      <c r="L32" s="1">
        <f t="shared" si="2"/>
        <v>14700</v>
      </c>
    </row>
    <row r="33" spans="1:12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5"/>
        <v>21450</v>
      </c>
      <c r="F33" s="5">
        <f t="shared" si="6"/>
        <v>24150</v>
      </c>
      <c r="G33" s="2">
        <f t="shared" si="7"/>
        <v>21450</v>
      </c>
      <c r="H33" s="2">
        <f t="shared" si="0"/>
        <v>14700</v>
      </c>
      <c r="I33" s="5">
        <f t="shared" si="3"/>
        <v>23475</v>
      </c>
      <c r="J33" s="5">
        <f t="shared" si="1"/>
        <v>14700</v>
      </c>
      <c r="K33" s="2">
        <f t="shared" si="4"/>
        <v>23925</v>
      </c>
      <c r="L33" s="2">
        <f t="shared" si="2"/>
        <v>14700</v>
      </c>
    </row>
    <row r="34" spans="1:12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5"/>
        <v>21450</v>
      </c>
      <c r="F34" s="1">
        <f t="shared" si="6"/>
        <v>24150</v>
      </c>
      <c r="G34" s="1">
        <f t="shared" si="7"/>
        <v>21450</v>
      </c>
      <c r="H34" s="1">
        <f t="shared" si="0"/>
        <v>14700</v>
      </c>
      <c r="I34" s="1">
        <f t="shared" si="3"/>
        <v>23475</v>
      </c>
      <c r="J34" s="1">
        <f t="shared" si="1"/>
        <v>14700</v>
      </c>
      <c r="K34" s="1">
        <f t="shared" si="4"/>
        <v>23925</v>
      </c>
      <c r="L34" s="1">
        <f t="shared" si="2"/>
        <v>14700</v>
      </c>
    </row>
    <row r="35" spans="1:12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5"/>
        <v>21450</v>
      </c>
      <c r="F35" s="5">
        <f t="shared" si="6"/>
        <v>24150</v>
      </c>
      <c r="G35" s="2">
        <f t="shared" si="7"/>
        <v>21450</v>
      </c>
      <c r="H35" s="2">
        <f t="shared" si="0"/>
        <v>14700</v>
      </c>
      <c r="I35" s="5">
        <f t="shared" si="3"/>
        <v>23475</v>
      </c>
      <c r="J35" s="5">
        <f t="shared" si="1"/>
        <v>14700</v>
      </c>
      <c r="K35" s="2">
        <f t="shared" si="4"/>
        <v>23925</v>
      </c>
      <c r="L35" s="2">
        <f t="shared" si="2"/>
        <v>14700</v>
      </c>
    </row>
    <row r="36" spans="1:12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5"/>
        <v>21450</v>
      </c>
      <c r="F36" s="1">
        <f t="shared" si="6"/>
        <v>24150</v>
      </c>
      <c r="G36" s="1">
        <f t="shared" si="7"/>
        <v>21450</v>
      </c>
      <c r="H36" s="1">
        <f t="shared" si="0"/>
        <v>14700</v>
      </c>
      <c r="I36" s="1">
        <f t="shared" si="3"/>
        <v>23475</v>
      </c>
      <c r="J36" s="1">
        <f t="shared" si="1"/>
        <v>14700</v>
      </c>
      <c r="K36" s="1">
        <f t="shared" si="4"/>
        <v>23925</v>
      </c>
      <c r="L36" s="1">
        <f t="shared" si="2"/>
        <v>14700</v>
      </c>
    </row>
    <row r="37" spans="1:12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 t="shared" si="5"/>
        <v>21450</v>
      </c>
      <c r="F37" s="5">
        <f t="shared" si="6"/>
        <v>24150</v>
      </c>
      <c r="G37" s="2">
        <f t="shared" si="7"/>
        <v>21450</v>
      </c>
      <c r="H37" s="2">
        <f t="shared" si="0"/>
        <v>14700</v>
      </c>
      <c r="I37" s="5">
        <f t="shared" si="3"/>
        <v>23475</v>
      </c>
      <c r="J37" s="5">
        <f t="shared" si="1"/>
        <v>14700</v>
      </c>
      <c r="K37" s="2">
        <f t="shared" si="4"/>
        <v>23925</v>
      </c>
      <c r="L37" s="2">
        <f t="shared" si="2"/>
        <v>14700</v>
      </c>
    </row>
    <row r="38" spans="1:12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>0+12000+9300</f>
        <v>21300</v>
      </c>
      <c r="F38" s="1">
        <f>0+12000+11775</f>
        <v>23775</v>
      </c>
      <c r="G38" s="1">
        <f>0+12000+9300</f>
        <v>21300</v>
      </c>
      <c r="H38" s="1">
        <f t="shared" si="0"/>
        <v>14700</v>
      </c>
      <c r="I38" s="1">
        <f>0+12000+11175</f>
        <v>23175</v>
      </c>
      <c r="J38" s="1">
        <f t="shared" si="1"/>
        <v>14700</v>
      </c>
      <c r="K38" s="1">
        <f>0+12000+11575</f>
        <v>23575</v>
      </c>
      <c r="L38" s="1">
        <f t="shared" si="2"/>
        <v>14700</v>
      </c>
    </row>
    <row r="39" spans="1:12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>0+12000+9000</f>
        <v>21000</v>
      </c>
      <c r="F39" s="5">
        <f>0+12000+11025</f>
        <v>23025</v>
      </c>
      <c r="G39" s="2">
        <f>0+12000+9000</f>
        <v>21000</v>
      </c>
      <c r="H39" s="2">
        <f t="shared" si="0"/>
        <v>14700</v>
      </c>
      <c r="I39" s="5">
        <f>0+12000+10575</f>
        <v>22575</v>
      </c>
      <c r="J39" s="5">
        <f t="shared" si="1"/>
        <v>14700</v>
      </c>
      <c r="K39" s="2">
        <f>0+12000+10875</f>
        <v>22875</v>
      </c>
      <c r="L39" s="2">
        <f t="shared" si="2"/>
        <v>14700</v>
      </c>
    </row>
    <row r="40" spans="1:12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>0+12000+8700</f>
        <v>20700</v>
      </c>
      <c r="F40" s="1">
        <f>0+12000+10275</f>
        <v>22275</v>
      </c>
      <c r="G40" s="1">
        <f>0+12000+8700</f>
        <v>20700</v>
      </c>
      <c r="H40" s="1">
        <f t="shared" si="0"/>
        <v>14700</v>
      </c>
      <c r="I40" s="1">
        <f>0+12000+9975</f>
        <v>21975</v>
      </c>
      <c r="J40" s="1">
        <f t="shared" si="1"/>
        <v>14700</v>
      </c>
      <c r="K40" s="1">
        <f>0+12000+10175</f>
        <v>22175</v>
      </c>
      <c r="L40" s="1">
        <f t="shared" si="2"/>
        <v>14700</v>
      </c>
    </row>
    <row r="41" spans="1:12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>0+12000+8250</f>
        <v>20250</v>
      </c>
      <c r="F41" s="5">
        <f>0+12000+9150</f>
        <v>21150</v>
      </c>
      <c r="G41" s="2">
        <f>0+12000+8250</f>
        <v>20250</v>
      </c>
      <c r="H41" s="2">
        <f t="shared" si="0"/>
        <v>14700</v>
      </c>
      <c r="I41" s="5">
        <f>0+12000+9075</f>
        <v>21075</v>
      </c>
      <c r="J41" s="5">
        <f t="shared" si="1"/>
        <v>14700</v>
      </c>
      <c r="K41" s="2">
        <f>0+12000+9125</f>
        <v>21125</v>
      </c>
      <c r="L41" s="2">
        <f t="shared" si="2"/>
        <v>14700</v>
      </c>
    </row>
    <row r="42" spans="1:12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0+12000+8100</f>
        <v>20100</v>
      </c>
      <c r="F42" s="1">
        <f>0+12000+8775</f>
        <v>20775</v>
      </c>
      <c r="G42" s="1">
        <f>0+12000+8100</f>
        <v>20100</v>
      </c>
      <c r="H42" s="1">
        <f t="shared" si="0"/>
        <v>14700</v>
      </c>
      <c r="I42" s="1">
        <f>0+12000+8775</f>
        <v>20775</v>
      </c>
      <c r="J42" s="1">
        <f t="shared" si="1"/>
        <v>14700</v>
      </c>
      <c r="K42" s="1">
        <f>0+12000+8775</f>
        <v>20775</v>
      </c>
      <c r="L42" s="1">
        <f t="shared" si="2"/>
        <v>14700</v>
      </c>
    </row>
    <row r="43" spans="1:12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>0+12000+8100</f>
        <v>20100</v>
      </c>
      <c r="F43" s="5">
        <f>0+12000+8775</f>
        <v>20775</v>
      </c>
      <c r="G43" s="2">
        <f>0+12000+8100</f>
        <v>20100</v>
      </c>
      <c r="H43" s="2">
        <f t="shared" si="0"/>
        <v>14700</v>
      </c>
      <c r="I43" s="5">
        <f>0+12000+8775</f>
        <v>20775</v>
      </c>
      <c r="J43" s="5">
        <f t="shared" si="1"/>
        <v>14700</v>
      </c>
      <c r="K43" s="2">
        <f>0+12000+8775</f>
        <v>20775</v>
      </c>
      <c r="L43" s="2">
        <f t="shared" si="2"/>
        <v>14700</v>
      </c>
    </row>
    <row r="44" spans="1:12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0+12000+8100</f>
        <v>20100</v>
      </c>
      <c r="F44" s="1">
        <f>0+12000+8775</f>
        <v>20775</v>
      </c>
      <c r="G44" s="1">
        <f>0+12000+8100</f>
        <v>20100</v>
      </c>
      <c r="H44" s="1">
        <f t="shared" si="0"/>
        <v>14700</v>
      </c>
      <c r="I44" s="1">
        <f>0+12000+8775</f>
        <v>20775</v>
      </c>
      <c r="J44" s="1">
        <f t="shared" si="1"/>
        <v>14700</v>
      </c>
      <c r="K44" s="1">
        <f>0+12000+8775</f>
        <v>20775</v>
      </c>
      <c r="L44" s="1">
        <f t="shared" si="2"/>
        <v>14700</v>
      </c>
    </row>
    <row r="45" spans="1:12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0+12000+9900</f>
        <v>21900</v>
      </c>
      <c r="F45" s="5">
        <f>0+12000+10725</f>
        <v>22725</v>
      </c>
      <c r="G45" s="2">
        <f>0+12000+9900</f>
        <v>21900</v>
      </c>
      <c r="H45" s="2">
        <f>0+12000+3300</f>
        <v>15300</v>
      </c>
      <c r="I45" s="5">
        <f>0+12000+10725</f>
        <v>22725</v>
      </c>
      <c r="J45" s="5">
        <f>0+12000+3300</f>
        <v>15300</v>
      </c>
      <c r="K45" s="2">
        <f>0+12000+10725</f>
        <v>22725</v>
      </c>
      <c r="L45" s="2">
        <f>0+12000+3300</f>
        <v>15300</v>
      </c>
    </row>
    <row r="46" spans="1:12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0+12000+8100</f>
        <v>20100</v>
      </c>
      <c r="F46" s="1">
        <f>0+12000+8775</f>
        <v>20775</v>
      </c>
      <c r="G46" s="1">
        <f>0+12000+8100</f>
        <v>20100</v>
      </c>
      <c r="H46" s="1">
        <f>0+12000+2700</f>
        <v>14700</v>
      </c>
      <c r="I46" s="1">
        <f>0+12000+8775</f>
        <v>20775</v>
      </c>
      <c r="J46" s="1">
        <f>0+12000+2700</f>
        <v>14700</v>
      </c>
      <c r="K46" s="1">
        <f>0+12000+8775</f>
        <v>20775</v>
      </c>
      <c r="L46" s="1">
        <f>0+12000+2700</f>
        <v>14700</v>
      </c>
    </row>
    <row r="47" spans="1:12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>0+12000+6850</f>
        <v>18850</v>
      </c>
      <c r="F47" s="5">
        <f>0+12000+7150</f>
        <v>19150</v>
      </c>
      <c r="G47" s="2">
        <f>0+12000+6850</f>
        <v>18850</v>
      </c>
      <c r="H47" s="2">
        <f>0+12000+2700</f>
        <v>14700</v>
      </c>
      <c r="I47" s="5">
        <f>0+12000+7150</f>
        <v>19150</v>
      </c>
      <c r="J47" s="5">
        <f>0+12000+2700</f>
        <v>14700</v>
      </c>
      <c r="K47" s="2">
        <f>0+12000+7400</f>
        <v>19400</v>
      </c>
      <c r="L47" s="2">
        <f>0+12000+2700</f>
        <v>14700</v>
      </c>
    </row>
    <row r="48" spans="1:12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0+12000+5850</f>
        <v>17850</v>
      </c>
      <c r="F48" s="1">
        <f>0+12000+5850</f>
        <v>17850</v>
      </c>
      <c r="G48" s="1">
        <f>0+12000+5850</f>
        <v>17850</v>
      </c>
      <c r="H48" s="1">
        <f>0+12000+2700</f>
        <v>14700</v>
      </c>
      <c r="I48" s="1">
        <f>0+12000+5850</f>
        <v>17850</v>
      </c>
      <c r="J48" s="1">
        <f>0+12000+2700</f>
        <v>14700</v>
      </c>
      <c r="K48" s="1">
        <f>0+12000+6300</f>
        <v>18300</v>
      </c>
      <c r="L48" s="1">
        <f>0+12000+2700</f>
        <v>14700</v>
      </c>
    </row>
    <row r="49" spans="1:12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0+12000+6500</f>
        <v>18500</v>
      </c>
      <c r="F49" s="5">
        <f>0+12000+6500</f>
        <v>18500</v>
      </c>
      <c r="G49" s="2">
        <f>0+12000+6500</f>
        <v>18500</v>
      </c>
      <c r="H49" s="2">
        <f>0+12000+3000</f>
        <v>15000</v>
      </c>
      <c r="I49" s="5">
        <f>0+12000+6500</f>
        <v>18500</v>
      </c>
      <c r="J49" s="5">
        <f>0+12000+3000</f>
        <v>15000</v>
      </c>
      <c r="K49" s="2">
        <f>0+12000+7000</f>
        <v>19000</v>
      </c>
      <c r="L49" s="2">
        <f>0+12000+3000</f>
        <v>15000</v>
      </c>
    </row>
    <row r="50" spans="1:12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0+12000+3900</f>
        <v>15900</v>
      </c>
      <c r="F50" s="1">
        <f>0+12000+3900</f>
        <v>15900</v>
      </c>
      <c r="G50" s="1">
        <f>0+12000+3900</f>
        <v>15900</v>
      </c>
      <c r="H50" s="1">
        <f>0+12000+1800</f>
        <v>13800</v>
      </c>
      <c r="I50" s="1">
        <f>0+12000+3900</f>
        <v>15900</v>
      </c>
      <c r="J50" s="1">
        <f>0+12000+1800</f>
        <v>13800</v>
      </c>
      <c r="K50" s="1">
        <f>0+12000+4200</f>
        <v>16200</v>
      </c>
      <c r="L50" s="1">
        <f>0+12000+1800</f>
        <v>13800</v>
      </c>
    </row>
    <row r="65536" ht="12.75"/>
  </sheetData>
  <sheetProtection selectLockedCells="1" selectUnlockedCells="1"/>
  <mergeCells count="8">
    <mergeCell ref="G2:H2"/>
    <mergeCell ref="I2:J2"/>
    <mergeCell ref="K2:L2"/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2022-02-05T17:14:49Z</dcterms:modified>
  <cp:category/>
  <cp:version/>
  <cp:contentType/>
  <cp:contentStatus/>
</cp:coreProperties>
</file>