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<sst xmlns="http://schemas.openxmlformats.org/spreadsheetml/2006/main" count="203" uniqueCount="127">
  <si>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АС ЭЛЬ, гостевой дом (Республика Крым, г. Феодосия, поселок Коктебель, ул. Ленина, 127 "А")</t>
  </si>
  <si>
    <t>Отправление</t>
  </si>
  <si>
    <t>Дни отдыха</t>
  </si>
  <si>
    <t>дней/ночей на отдыхе</t>
  </si>
  <si>
    <t>Прибытие</t>
  </si>
  <si>
    <t>2-х местный «Полулюкс» - S=24 кв.м</t>
  </si>
  <si>
    <t xml:space="preserve">2-х местный «Стандарт» - S=18 кв.м. </t>
  </si>
  <si>
    <t>2-х местный «Свадебный номер» - S= 24 кв.м</t>
  </si>
  <si>
    <t>2-х местный «Панорама» - S= 24 кв.м</t>
  </si>
  <si>
    <t>2-х местный «Стандарт Корпус Б» - S= 15 кв.м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</si>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</sst>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0+12000+14400</f>
        <v>26400</v>
      </c>
      <c r="F4" s="1">
        <f>0+12000+10400</f>
        <v>22400</v>
      </c>
      <c r="G4" s="1">
        <f>0+12000+15200</f>
        <v>27200</v>
      </c>
      <c r="H4" s="1">
        <f>0+12000+15200</f>
        <v>27200</v>
      </c>
      <c r="I4" s="1">
        <f>0+12000+12000</f>
        <v>24000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>0+12000+16800</f>
        <v>28800</v>
      </c>
      <c r="F5" s="5">
        <f>0+12000+13200</f>
        <v>25200</v>
      </c>
      <c r="G5" s="2">
        <f>0+12000+18600</f>
        <v>30600</v>
      </c>
      <c r="H5" s="5">
        <f>0+12000+18300</f>
        <v>30300</v>
      </c>
      <c r="I5" s="2">
        <f>0+12000+14700</f>
        <v>26700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>0+12000+17200</f>
        <v>29200</v>
      </c>
      <c r="F6" s="1">
        <f>0+12000+14200</f>
        <v>26200</v>
      </c>
      <c r="G6" s="1">
        <f>0+12000+19600</f>
        <v>31600</v>
      </c>
      <c r="H6" s="1">
        <f>0+12000+19100</f>
        <v>31100</v>
      </c>
      <c r="I6" s="1">
        <f>0+12000+15500</f>
        <v>27500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>0+12000+17600</f>
        <v>29600</v>
      </c>
      <c r="F7" s="5">
        <f>0+12000+15200</f>
        <v>27200</v>
      </c>
      <c r="G7" s="2">
        <f>0+12000+20600</f>
        <v>32600</v>
      </c>
      <c r="H7" s="5">
        <f>0+12000+19900</f>
        <v>31900</v>
      </c>
      <c r="I7" s="2">
        <f>0+12000+16300</f>
        <v>28300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>0+12000+18000</f>
        <v>30000</v>
      </c>
      <c r="F8" s="1">
        <f>0+12000+16200</f>
        <v>28200</v>
      </c>
      <c r="G8" s="1">
        <f>0+12000+21600</f>
        <v>33600</v>
      </c>
      <c r="H8" s="1">
        <f>0+12000+20700</f>
        <v>32700</v>
      </c>
      <c r="I8" s="1">
        <f>0+12000+17100</f>
        <v>29100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>0+12000+18000</f>
        <v>30000</v>
      </c>
      <c r="F9" s="5">
        <f>0+12000+16200</f>
        <v>28200</v>
      </c>
      <c r="G9" s="2">
        <f>0+12000+21600</f>
        <v>33600</v>
      </c>
      <c r="H9" s="5">
        <f>0+12000+20700</f>
        <v>32700</v>
      </c>
      <c r="I9" s="2">
        <f>0+12000+17100</f>
        <v>29100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>0+12000+18000</f>
        <v>30000</v>
      </c>
      <c r="F10" s="1">
        <f>0+12000+16200</f>
        <v>28200</v>
      </c>
      <c r="G10" s="1">
        <f>0+12000+21600</f>
        <v>33600</v>
      </c>
      <c r="H10" s="1">
        <f>0+12000+20700</f>
        <v>32700</v>
      </c>
      <c r="I10" s="1">
        <f>0+12000+17100</f>
        <v>29100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>0+12000+18000</f>
        <v>30000</v>
      </c>
      <c r="F11" s="5">
        <f>0+12000+16200</f>
        <v>28200</v>
      </c>
      <c r="G11" s="2">
        <f>0+12000+21600</f>
        <v>33600</v>
      </c>
      <c r="H11" s="5">
        <f>0+12000+20700</f>
        <v>32700</v>
      </c>
      <c r="I11" s="2">
        <f>0+12000+17100</f>
        <v>29100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>0+12000+18000</f>
        <v>30000</v>
      </c>
      <c r="F12" s="1">
        <f>0+12000+16200</f>
        <v>28200</v>
      </c>
      <c r="G12" s="1">
        <f>0+12000+21600</f>
        <v>33600</v>
      </c>
      <c r="H12" s="1">
        <f>0+12000+20700</f>
        <v>32700</v>
      </c>
      <c r="I12" s="1">
        <f>0+12000+17100</f>
        <v>29100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0+12000+18500</f>
        <v>30500</v>
      </c>
      <c r="F13" s="5">
        <f>0+12000+16500</f>
        <v>28500</v>
      </c>
      <c r="G13" s="2">
        <f>0+12000+22000</f>
        <v>34000</v>
      </c>
      <c r="H13" s="5">
        <f>0+12000+21100</f>
        <v>33100</v>
      </c>
      <c r="I13" s="2">
        <f>0+12000+17500</f>
        <v>29500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0+12000+19500</f>
        <v>31500</v>
      </c>
      <c r="F14" s="1">
        <f>0+12000+17100</f>
        <v>29100</v>
      </c>
      <c r="G14" s="1">
        <f>0+12000+22800</f>
        <v>34800</v>
      </c>
      <c r="H14" s="1">
        <f>0+12000+21900</f>
        <v>33900</v>
      </c>
      <c r="I14" s="1">
        <f>0+12000+18300</f>
        <v>30300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0+12000+20500</f>
        <v>32500</v>
      </c>
      <c r="F15" s="5">
        <f>0+12000+17700</f>
        <v>29700</v>
      </c>
      <c r="G15" s="2">
        <f>0+12000+23600</f>
        <v>35600</v>
      </c>
      <c r="H15" s="5">
        <f>0+12000+22700</f>
        <v>34700</v>
      </c>
      <c r="I15" s="2">
        <f>0+12000+19100</f>
        <v>31100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0+12000+21500</f>
        <v>33500</v>
      </c>
      <c r="F16" s="1">
        <f>0+12000+18300</f>
        <v>30300</v>
      </c>
      <c r="G16" s="1">
        <f>0+12000+24400</f>
        <v>36400</v>
      </c>
      <c r="H16" s="1">
        <f>0+12000+23500</f>
        <v>35500</v>
      </c>
      <c r="I16" s="1">
        <f>0+12000+19900</f>
        <v>31900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aca="true" t="shared" si="0" ref="E17:E40">0+12000+22500</f>
        <v>34500</v>
      </c>
      <c r="F17" s="5">
        <f aca="true" t="shared" si="1" ref="F17:F40">0+12000+18900</f>
        <v>30900</v>
      </c>
      <c r="G17" s="2">
        <f aca="true" t="shared" si="2" ref="G17:G40">0+12000+25200</f>
        <v>37200</v>
      </c>
      <c r="H17" s="5">
        <f aca="true" t="shared" si="3" ref="H17:H40">0+12000+24300</f>
        <v>36300</v>
      </c>
      <c r="I17" s="2">
        <f aca="true" t="shared" si="4" ref="I17:I40">0+12000+20700</f>
        <v>32700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0"/>
        <v>34500</v>
      </c>
      <c r="F18" s="1">
        <f t="shared" si="1"/>
        <v>30900</v>
      </c>
      <c r="G18" s="1">
        <f t="shared" si="2"/>
        <v>37200</v>
      </c>
      <c r="H18" s="1">
        <f t="shared" si="3"/>
        <v>36300</v>
      </c>
      <c r="I18" s="1">
        <f t="shared" si="4"/>
        <v>32700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0"/>
        <v>34500</v>
      </c>
      <c r="F19" s="5">
        <f t="shared" si="1"/>
        <v>30900</v>
      </c>
      <c r="G19" s="2">
        <f t="shared" si="2"/>
        <v>37200</v>
      </c>
      <c r="H19" s="5">
        <f t="shared" si="3"/>
        <v>36300</v>
      </c>
      <c r="I19" s="2">
        <f t="shared" si="4"/>
        <v>32700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0"/>
        <v>34500</v>
      </c>
      <c r="F20" s="1">
        <f t="shared" si="1"/>
        <v>30900</v>
      </c>
      <c r="G20" s="1">
        <f t="shared" si="2"/>
        <v>37200</v>
      </c>
      <c r="H20" s="1">
        <f t="shared" si="3"/>
        <v>36300</v>
      </c>
      <c r="I20" s="1">
        <f t="shared" si="4"/>
        <v>32700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0"/>
        <v>34500</v>
      </c>
      <c r="F21" s="5">
        <f t="shared" si="1"/>
        <v>30900</v>
      </c>
      <c r="G21" s="2">
        <f t="shared" si="2"/>
        <v>37200</v>
      </c>
      <c r="H21" s="5">
        <f t="shared" si="3"/>
        <v>36300</v>
      </c>
      <c r="I21" s="2">
        <f t="shared" si="4"/>
        <v>32700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0"/>
        <v>34500</v>
      </c>
      <c r="F22" s="1">
        <f t="shared" si="1"/>
        <v>30900</v>
      </c>
      <c r="G22" s="1">
        <f t="shared" si="2"/>
        <v>37200</v>
      </c>
      <c r="H22" s="1">
        <f t="shared" si="3"/>
        <v>36300</v>
      </c>
      <c r="I22" s="1">
        <f t="shared" si="4"/>
        <v>32700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0"/>
        <v>34500</v>
      </c>
      <c r="F23" s="5">
        <f t="shared" si="1"/>
        <v>30900</v>
      </c>
      <c r="G23" s="2">
        <f t="shared" si="2"/>
        <v>37200</v>
      </c>
      <c r="H23" s="5">
        <f t="shared" si="3"/>
        <v>36300</v>
      </c>
      <c r="I23" s="2">
        <f t="shared" si="4"/>
        <v>32700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0"/>
        <v>34500</v>
      </c>
      <c r="F24" s="1">
        <f t="shared" si="1"/>
        <v>30900</v>
      </c>
      <c r="G24" s="1">
        <f t="shared" si="2"/>
        <v>37200</v>
      </c>
      <c r="H24" s="1">
        <f t="shared" si="3"/>
        <v>36300</v>
      </c>
      <c r="I24" s="1">
        <f t="shared" si="4"/>
        <v>32700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0"/>
        <v>34500</v>
      </c>
      <c r="F25" s="5">
        <f t="shared" si="1"/>
        <v>30900</v>
      </c>
      <c r="G25" s="2">
        <f t="shared" si="2"/>
        <v>37200</v>
      </c>
      <c r="H25" s="5">
        <f t="shared" si="3"/>
        <v>36300</v>
      </c>
      <c r="I25" s="2">
        <f t="shared" si="4"/>
        <v>32700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0"/>
        <v>34500</v>
      </c>
      <c r="F26" s="1">
        <f t="shared" si="1"/>
        <v>30900</v>
      </c>
      <c r="G26" s="1">
        <f t="shared" si="2"/>
        <v>37200</v>
      </c>
      <c r="H26" s="1">
        <f t="shared" si="3"/>
        <v>36300</v>
      </c>
      <c r="I26" s="1">
        <f t="shared" si="4"/>
        <v>32700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0"/>
        <v>34500</v>
      </c>
      <c r="F27" s="5">
        <f t="shared" si="1"/>
        <v>30900</v>
      </c>
      <c r="G27" s="2">
        <f t="shared" si="2"/>
        <v>37200</v>
      </c>
      <c r="H27" s="5">
        <f t="shared" si="3"/>
        <v>36300</v>
      </c>
      <c r="I27" s="2">
        <f t="shared" si="4"/>
        <v>32700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0"/>
        <v>34500</v>
      </c>
      <c r="F28" s="1">
        <f t="shared" si="1"/>
        <v>30900</v>
      </c>
      <c r="G28" s="1">
        <f t="shared" si="2"/>
        <v>37200</v>
      </c>
      <c r="H28" s="1">
        <f t="shared" si="3"/>
        <v>36300</v>
      </c>
      <c r="I28" s="1">
        <f t="shared" si="4"/>
        <v>32700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0"/>
        <v>34500</v>
      </c>
      <c r="F29" s="5">
        <f t="shared" si="1"/>
        <v>30900</v>
      </c>
      <c r="G29" s="2">
        <f t="shared" si="2"/>
        <v>37200</v>
      </c>
      <c r="H29" s="5">
        <f t="shared" si="3"/>
        <v>36300</v>
      </c>
      <c r="I29" s="2">
        <f t="shared" si="4"/>
        <v>32700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0"/>
        <v>34500</v>
      </c>
      <c r="F30" s="1">
        <f t="shared" si="1"/>
        <v>30900</v>
      </c>
      <c r="G30" s="1">
        <f t="shared" si="2"/>
        <v>37200</v>
      </c>
      <c r="H30" s="1">
        <f t="shared" si="3"/>
        <v>36300</v>
      </c>
      <c r="I30" s="1">
        <f t="shared" si="4"/>
        <v>32700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0"/>
        <v>34500</v>
      </c>
      <c r="F31" s="5">
        <f t="shared" si="1"/>
        <v>30900</v>
      </c>
      <c r="G31" s="2">
        <f t="shared" si="2"/>
        <v>37200</v>
      </c>
      <c r="H31" s="5">
        <f t="shared" si="3"/>
        <v>36300</v>
      </c>
      <c r="I31" s="2">
        <f t="shared" si="4"/>
        <v>32700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0"/>
        <v>34500</v>
      </c>
      <c r="F32" s="1">
        <f t="shared" si="1"/>
        <v>30900</v>
      </c>
      <c r="G32" s="1">
        <f t="shared" si="2"/>
        <v>37200</v>
      </c>
      <c r="H32" s="1">
        <f t="shared" si="3"/>
        <v>36300</v>
      </c>
      <c r="I32" s="1">
        <f t="shared" si="4"/>
        <v>32700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0"/>
        <v>34500</v>
      </c>
      <c r="F33" s="5">
        <f t="shared" si="1"/>
        <v>30900</v>
      </c>
      <c r="G33" s="2">
        <f t="shared" si="2"/>
        <v>37200</v>
      </c>
      <c r="H33" s="5">
        <f t="shared" si="3"/>
        <v>36300</v>
      </c>
      <c r="I33" s="2">
        <f t="shared" si="4"/>
        <v>32700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0"/>
        <v>34500</v>
      </c>
      <c r="F34" s="1">
        <f t="shared" si="1"/>
        <v>30900</v>
      </c>
      <c r="G34" s="1">
        <f t="shared" si="2"/>
        <v>37200</v>
      </c>
      <c r="H34" s="1">
        <f t="shared" si="3"/>
        <v>36300</v>
      </c>
      <c r="I34" s="1">
        <f t="shared" si="4"/>
        <v>32700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0"/>
        <v>34500</v>
      </c>
      <c r="F35" s="5">
        <f t="shared" si="1"/>
        <v>30900</v>
      </c>
      <c r="G35" s="2">
        <f t="shared" si="2"/>
        <v>37200</v>
      </c>
      <c r="H35" s="5">
        <f t="shared" si="3"/>
        <v>36300</v>
      </c>
      <c r="I35" s="2">
        <f t="shared" si="4"/>
        <v>32700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0"/>
        <v>34500</v>
      </c>
      <c r="F36" s="1">
        <f t="shared" si="1"/>
        <v>30900</v>
      </c>
      <c r="G36" s="1">
        <f t="shared" si="2"/>
        <v>37200</v>
      </c>
      <c r="H36" s="1">
        <f t="shared" si="3"/>
        <v>36300</v>
      </c>
      <c r="I36" s="1">
        <f t="shared" si="4"/>
        <v>32700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0"/>
        <v>34500</v>
      </c>
      <c r="F37" s="5">
        <f t="shared" si="1"/>
        <v>30900</v>
      </c>
      <c r="G37" s="2">
        <f t="shared" si="2"/>
        <v>37200</v>
      </c>
      <c r="H37" s="5">
        <f t="shared" si="3"/>
        <v>36300</v>
      </c>
      <c r="I37" s="2">
        <f t="shared" si="4"/>
        <v>32700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0"/>
        <v>34500</v>
      </c>
      <c r="F38" s="1">
        <f t="shared" si="1"/>
        <v>30900</v>
      </c>
      <c r="G38" s="1">
        <f t="shared" si="2"/>
        <v>37200</v>
      </c>
      <c r="H38" s="1">
        <f t="shared" si="3"/>
        <v>36300</v>
      </c>
      <c r="I38" s="1">
        <f t="shared" si="4"/>
        <v>32700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 t="shared" si="0"/>
        <v>34500</v>
      </c>
      <c r="F39" s="5">
        <f t="shared" si="1"/>
        <v>30900</v>
      </c>
      <c r="G39" s="2">
        <f t="shared" si="2"/>
        <v>37200</v>
      </c>
      <c r="H39" s="5">
        <f t="shared" si="3"/>
        <v>36300</v>
      </c>
      <c r="I39" s="2">
        <f t="shared" si="4"/>
        <v>32700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 t="shared" si="0"/>
        <v>34500</v>
      </c>
      <c r="F40" s="1">
        <f t="shared" si="1"/>
        <v>30900</v>
      </c>
      <c r="G40" s="1">
        <f t="shared" si="2"/>
        <v>37200</v>
      </c>
      <c r="H40" s="1">
        <f t="shared" si="3"/>
        <v>36300</v>
      </c>
      <c r="I40" s="1">
        <f t="shared" si="4"/>
        <v>32700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>0+12000+21500</f>
        <v>33500</v>
      </c>
      <c r="F41" s="5">
        <f>0+12000+17300</f>
        <v>29300</v>
      </c>
      <c r="G41" s="2">
        <f>0+12000+24400</f>
        <v>36400</v>
      </c>
      <c r="H41" s="5">
        <f>0+12000+23500</f>
        <v>35500</v>
      </c>
      <c r="I41" s="2">
        <f>0+12000+19900</f>
        <v>31900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0+12000+20500</f>
        <v>32500</v>
      </c>
      <c r="F42" s="1">
        <f>0+12000+15700</f>
        <v>27700</v>
      </c>
      <c r="G42" s="1">
        <f>0+12000+23600</f>
        <v>35600</v>
      </c>
      <c r="H42" s="1">
        <f>0+12000+22700</f>
        <v>34700</v>
      </c>
      <c r="I42" s="1">
        <f>0+12000+19100</f>
        <v>31100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>0+12000+19500</f>
        <v>31500</v>
      </c>
      <c r="F43" s="5">
        <f>0+12000+14100</f>
        <v>26100</v>
      </c>
      <c r="G43" s="2">
        <f>0+12000+22800</f>
        <v>34800</v>
      </c>
      <c r="H43" s="5">
        <f>0+12000+21900</f>
        <v>33900</v>
      </c>
      <c r="I43" s="2">
        <f>0+12000+18300</f>
        <v>30300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0+12000+18000</f>
        <v>30000</v>
      </c>
      <c r="F44" s="1">
        <f>0+12000+11700</f>
        <v>23700</v>
      </c>
      <c r="G44" s="1">
        <f>0+12000+21600</f>
        <v>33600</v>
      </c>
      <c r="H44" s="1">
        <f>0+12000+20700</f>
        <v>32700</v>
      </c>
      <c r="I44" s="1">
        <f>0+12000+17100</f>
        <v>29100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0+12000+22000</f>
        <v>34000</v>
      </c>
      <c r="F45" s="5">
        <f>0+12000+14300</f>
        <v>26300</v>
      </c>
      <c r="G45" s="2">
        <f>0+12000+26400</f>
        <v>38400</v>
      </c>
      <c r="H45" s="5">
        <f>0+12000+25300</f>
        <v>37300</v>
      </c>
      <c r="I45" s="2">
        <f>0+12000+20900</f>
        <v>32900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0+12000+18000</f>
        <v>30000</v>
      </c>
      <c r="F46" s="1">
        <f>0+12000+11700</f>
        <v>23700</v>
      </c>
      <c r="G46" s="1">
        <f>0+12000+21600</f>
        <v>33600</v>
      </c>
      <c r="H46" s="1">
        <f>0+12000+20700</f>
        <v>32700</v>
      </c>
      <c r="I46" s="1">
        <f>0+12000+17100</f>
        <v>29100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>0+12000+18000</f>
        <v>30000</v>
      </c>
      <c r="F47" s="5">
        <f>0+12000+11700</f>
        <v>23700</v>
      </c>
      <c r="G47" s="2">
        <f>0+12000+21600</f>
        <v>33600</v>
      </c>
      <c r="H47" s="5">
        <f>0+12000+20700</f>
        <v>32700</v>
      </c>
      <c r="I47" s="2">
        <f>0+12000+17100</f>
        <v>29100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0+12000+18000</f>
        <v>30000</v>
      </c>
      <c r="F48" s="1">
        <f>0+12000+11700</f>
        <v>23700</v>
      </c>
      <c r="G48" s="1">
        <f>0+12000+21600</f>
        <v>33600</v>
      </c>
      <c r="H48" s="1">
        <f>0+12000+20700</f>
        <v>32700</v>
      </c>
      <c r="I48" s="1">
        <f>0+12000+17100</f>
        <v>29100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0+12000+20000</f>
        <v>32000</v>
      </c>
      <c r="F49" s="5">
        <f>0+12000+13000</f>
        <v>25000</v>
      </c>
      <c r="G49" s="2">
        <f>0+12000+24000</f>
        <v>36000</v>
      </c>
      <c r="H49" s="5">
        <f>0+12000+23000</f>
        <v>35000</v>
      </c>
      <c r="I49" s="2">
        <f>0+12000+19000</f>
        <v>31000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0+12000+12000</f>
        <v>24000</v>
      </c>
      <c r="F50" s="1">
        <f>0+12000+7800</f>
        <v>19800</v>
      </c>
      <c r="G50" s="1">
        <f>0+12000+14400</f>
        <v>26400</v>
      </c>
      <c r="H50" s="1">
        <f>0+12000+13800</f>
        <v>25800</v>
      </c>
      <c r="I50" s="1">
        <f>0+12000+11400</f>
        <v>23400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2022-02-05T17:20:33Z</dcterms:modified>
  <cp:category/>
  <cp:version/>
  <cp:contentType/>
  <cp:contentStatus/>
</cp:coreProperties>
</file>