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<sst xmlns="http://schemas.openxmlformats.org/spreadsheetml/2006/main" count="199" uniqueCount="124">
  <si>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На Молодежной, гостевой дом (г. Геленджик, ул. Молодежная, 2а)</t>
  </si>
  <si>
    <t>Отправление</t>
  </si>
  <si>
    <t>Дни отдыха</t>
  </si>
  <si>
    <t>дней/ночей на отдыхе</t>
  </si>
  <si>
    <t>Прибытие</t>
  </si>
  <si>
    <t>2-х местный</t>
  </si>
  <si>
    <t>3-х местный</t>
  </si>
  <si>
    <t>4-х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</si>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</sst>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0+10800+6000</f>
        <v>16800</v>
      </c>
      <c r="F4" s="1">
        <f>0+10800+5360</f>
        <v>16160</v>
      </c>
      <c r="G4" s="1">
        <f>0+10800+4000</f>
        <v>14800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12">0+10800+6750</f>
        <v>17550</v>
      </c>
      <c r="F5" s="5">
        <f aca="true" t="shared" si="1" ref="F5:F12">0+10800+6030</f>
        <v>16830</v>
      </c>
      <c r="G5" s="2">
        <f aca="true" t="shared" si="2" ref="G5:G12">0+10800+4500</f>
        <v>15300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17550</v>
      </c>
      <c r="F6" s="1">
        <f t="shared" si="1"/>
        <v>16830</v>
      </c>
      <c r="G6" s="1">
        <f t="shared" si="2"/>
        <v>15300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17550</v>
      </c>
      <c r="F7" s="5">
        <f t="shared" si="1"/>
        <v>16830</v>
      </c>
      <c r="G7" s="2">
        <f t="shared" si="2"/>
        <v>15300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17550</v>
      </c>
      <c r="F8" s="1">
        <f t="shared" si="1"/>
        <v>16830</v>
      </c>
      <c r="G8" s="1">
        <f t="shared" si="2"/>
        <v>15300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17550</v>
      </c>
      <c r="F9" s="5">
        <f t="shared" si="1"/>
        <v>16830</v>
      </c>
      <c r="G9" s="2">
        <f t="shared" si="2"/>
        <v>15300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17550</v>
      </c>
      <c r="F10" s="1">
        <f t="shared" si="1"/>
        <v>16830</v>
      </c>
      <c r="G10" s="1">
        <f t="shared" si="2"/>
        <v>15300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17550</v>
      </c>
      <c r="F11" s="5">
        <f t="shared" si="1"/>
        <v>16830</v>
      </c>
      <c r="G11" s="2">
        <f t="shared" si="2"/>
        <v>15300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17550</v>
      </c>
      <c r="F12" s="1">
        <f t="shared" si="1"/>
        <v>16830</v>
      </c>
      <c r="G12" s="1">
        <f t="shared" si="2"/>
        <v>15300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0+10800+6900</f>
        <v>17700</v>
      </c>
      <c r="F13" s="5">
        <f>0+10800+6110</f>
        <v>16910</v>
      </c>
      <c r="G13" s="2">
        <f>0+10800+4550</f>
        <v>15350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0+10800+7200</f>
        <v>18000</v>
      </c>
      <c r="F14" s="1">
        <f>0+10800+6270</f>
        <v>17070</v>
      </c>
      <c r="G14" s="1">
        <f>0+10800+4650</f>
        <v>15450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0+10800+7500</f>
        <v>18300</v>
      </c>
      <c r="F15" s="5">
        <f>0+10800+6430</f>
        <v>17230</v>
      </c>
      <c r="G15" s="2">
        <f>0+10800+4750</f>
        <v>15550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0+10800+7800</f>
        <v>18600</v>
      </c>
      <c r="F16" s="1">
        <f>0+10800+6590</f>
        <v>17390</v>
      </c>
      <c r="G16" s="1">
        <f>0+10800+4850</f>
        <v>15650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3" ref="E17:E26">0+10800+8100</f>
        <v>18900</v>
      </c>
      <c r="F17" s="5">
        <f aca="true" t="shared" si="4" ref="F17:F26">0+10800+6750</f>
        <v>17550</v>
      </c>
      <c r="G17" s="2">
        <f aca="true" t="shared" si="5" ref="G17:G26">0+10800+4950</f>
        <v>15750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3"/>
        <v>18900</v>
      </c>
      <c r="F18" s="1">
        <f t="shared" si="4"/>
        <v>17550</v>
      </c>
      <c r="G18" s="1">
        <f t="shared" si="5"/>
        <v>15750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3"/>
        <v>18900</v>
      </c>
      <c r="F19" s="5">
        <f t="shared" si="4"/>
        <v>17550</v>
      </c>
      <c r="G19" s="2">
        <f t="shared" si="5"/>
        <v>15750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3"/>
        <v>18900</v>
      </c>
      <c r="F20" s="1">
        <f t="shared" si="4"/>
        <v>17550</v>
      </c>
      <c r="G20" s="1">
        <f t="shared" si="5"/>
        <v>15750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3"/>
        <v>18900</v>
      </c>
      <c r="F21" s="5">
        <f t="shared" si="4"/>
        <v>17550</v>
      </c>
      <c r="G21" s="2">
        <f t="shared" si="5"/>
        <v>15750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3"/>
        <v>18900</v>
      </c>
      <c r="F22" s="1">
        <f t="shared" si="4"/>
        <v>17550</v>
      </c>
      <c r="G22" s="1">
        <f t="shared" si="5"/>
        <v>15750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3"/>
        <v>18900</v>
      </c>
      <c r="F23" s="5">
        <f t="shared" si="4"/>
        <v>17550</v>
      </c>
      <c r="G23" s="2">
        <f t="shared" si="5"/>
        <v>15750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3"/>
        <v>18900</v>
      </c>
      <c r="F24" s="1">
        <f t="shared" si="4"/>
        <v>17550</v>
      </c>
      <c r="G24" s="1">
        <f t="shared" si="5"/>
        <v>15750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 t="shared" si="3"/>
        <v>18900</v>
      </c>
      <c r="F25" s="5">
        <f t="shared" si="4"/>
        <v>17550</v>
      </c>
      <c r="G25" s="2">
        <f t="shared" si="5"/>
        <v>15750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t="shared" si="3"/>
        <v>18900</v>
      </c>
      <c r="F26" s="1">
        <f t="shared" si="4"/>
        <v>17550</v>
      </c>
      <c r="G26" s="1">
        <f t="shared" si="5"/>
        <v>15750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>0+10800+8300</f>
        <v>19100</v>
      </c>
      <c r="F27" s="5">
        <f>0+10800+6850</f>
        <v>17650</v>
      </c>
      <c r="G27" s="2">
        <f>0+10800+5050</f>
        <v>15850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>0+10800+8700</f>
        <v>19500</v>
      </c>
      <c r="F28" s="1">
        <f>0+10800+7050</f>
        <v>17850</v>
      </c>
      <c r="G28" s="1">
        <f>0+10800+5250</f>
        <v>16050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>0+10800+9300</f>
        <v>20100</v>
      </c>
      <c r="F29" s="5">
        <f>0+10800+7350</f>
        <v>18150</v>
      </c>
      <c r="G29" s="2">
        <f>0+10800+5550</f>
        <v>16350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>0+10800+9700</f>
        <v>20500</v>
      </c>
      <c r="F30" s="1">
        <f>0+10800+7550</f>
        <v>18350</v>
      </c>
      <c r="G30" s="1">
        <f>0+10800+5750</f>
        <v>16550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aca="true" t="shared" si="6" ref="E31:E40">0+10800+9900</f>
        <v>20700</v>
      </c>
      <c r="F31" s="5">
        <f aca="true" t="shared" si="7" ref="F31:F40">0+10800+7650</f>
        <v>18450</v>
      </c>
      <c r="G31" s="2">
        <f aca="true" t="shared" si="8" ref="G31:G40">0+10800+5850</f>
        <v>16650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6"/>
        <v>20700</v>
      </c>
      <c r="F32" s="1">
        <f t="shared" si="7"/>
        <v>18450</v>
      </c>
      <c r="G32" s="1">
        <f t="shared" si="8"/>
        <v>16650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6"/>
        <v>20700</v>
      </c>
      <c r="F33" s="5">
        <f t="shared" si="7"/>
        <v>18450</v>
      </c>
      <c r="G33" s="2">
        <f t="shared" si="8"/>
        <v>16650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6"/>
        <v>20700</v>
      </c>
      <c r="F34" s="1">
        <f t="shared" si="7"/>
        <v>18450</v>
      </c>
      <c r="G34" s="1">
        <f t="shared" si="8"/>
        <v>16650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6"/>
        <v>20700</v>
      </c>
      <c r="F35" s="5">
        <f t="shared" si="7"/>
        <v>18450</v>
      </c>
      <c r="G35" s="2">
        <f t="shared" si="8"/>
        <v>16650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6"/>
        <v>20700</v>
      </c>
      <c r="F36" s="1">
        <f t="shared" si="7"/>
        <v>18450</v>
      </c>
      <c r="G36" s="1">
        <f t="shared" si="8"/>
        <v>16650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6"/>
        <v>20700</v>
      </c>
      <c r="F37" s="5">
        <f t="shared" si="7"/>
        <v>18450</v>
      </c>
      <c r="G37" s="2">
        <f t="shared" si="8"/>
        <v>16650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6"/>
        <v>20700</v>
      </c>
      <c r="F38" s="1">
        <f t="shared" si="7"/>
        <v>18450</v>
      </c>
      <c r="G38" s="1">
        <f t="shared" si="8"/>
        <v>16650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6"/>
        <v>20700</v>
      </c>
      <c r="F39" s="5">
        <f t="shared" si="7"/>
        <v>18450</v>
      </c>
      <c r="G39" s="2">
        <f t="shared" si="8"/>
        <v>16650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6"/>
        <v>20700</v>
      </c>
      <c r="F40" s="1">
        <f t="shared" si="7"/>
        <v>18450</v>
      </c>
      <c r="G40" s="1">
        <f t="shared" si="8"/>
        <v>16650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0+10800+8900</f>
        <v>19700</v>
      </c>
      <c r="F41" s="5">
        <f>0+10800+6950</f>
        <v>17750</v>
      </c>
      <c r="G41" s="2">
        <f>0+10800+5350</f>
        <v>16150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0+10800+7900</f>
        <v>18700</v>
      </c>
      <c r="F42" s="1">
        <f>0+10800+6250</f>
        <v>17050</v>
      </c>
      <c r="G42" s="1">
        <f>0+10800+4850</f>
        <v>15650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0+10800+6900</f>
        <v>17700</v>
      </c>
      <c r="F43" s="5">
        <f>0+10800+5550</f>
        <v>16350</v>
      </c>
      <c r="G43" s="2">
        <f>0+10800+4350</f>
        <v>15150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0+10800+5400</f>
        <v>16200</v>
      </c>
      <c r="F44" s="1">
        <f>0+10800+4500</f>
        <v>15300</v>
      </c>
      <c r="G44" s="1">
        <f>0+10800+3600</f>
        <v>14400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0+10800+6600</f>
        <v>17400</v>
      </c>
      <c r="F45" s="5">
        <f>0+10800+5500</f>
        <v>16300</v>
      </c>
      <c r="G45" s="2">
        <f>0+10800+4400</f>
        <v>15200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>0+10800+5400</f>
        <v>16200</v>
      </c>
      <c r="F46" s="1">
        <f>0+10800+4500</f>
        <v>15300</v>
      </c>
      <c r="G46" s="1">
        <f>0+10800+3600</f>
        <v>14400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>0+10800+5400</f>
        <v>16200</v>
      </c>
      <c r="F47" s="5">
        <f>0+10800+4500</f>
        <v>15300</v>
      </c>
      <c r="G47" s="2">
        <f>0+10800+3600</f>
        <v>14400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>0+10800+5400</f>
        <v>16200</v>
      </c>
      <c r="F48" s="1">
        <f>0+10800+4500</f>
        <v>15300</v>
      </c>
      <c r="G48" s="1">
        <f>0+10800+3600</f>
        <v>14400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0+10800+6000</f>
        <v>16800</v>
      </c>
      <c r="F49" s="5">
        <f>0+10800+5000</f>
        <v>15800</v>
      </c>
      <c r="G49" s="2">
        <f>0+10800+4000</f>
        <v>14800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0+10800+6000</f>
        <v>16800</v>
      </c>
      <c r="F50" s="1">
        <f>0+10800+5000</f>
        <v>15800</v>
      </c>
      <c r="G50" s="1">
        <f>0+10800+4000</f>
        <v>14800</v>
      </c>
    </row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2022-02-07T11:02:38Z</dcterms:modified>
  <cp:category/>
  <cp:version/>
  <cp:contentType/>
  <cp:contentStatus/>
</cp:coreProperties>
</file>