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<sst xmlns="http://schemas.openxmlformats.org/spreadsheetml/2006/main" count="195" uniqueCount="122">
  <si>
    <t>Гуляй поле, частное поместье (Р. Крым, г. Евпатория, п.г.т. Заозерное, ул. Каламитская, 17)</t>
  </si>
  <si>
    <t>Отправление</t>
  </si>
  <si>
    <t>Дни отдыха</t>
  </si>
  <si>
    <t>дней/ночей на отдыхе</t>
  </si>
  <si>
    <t>Прибытие</t>
  </si>
  <si>
    <t>3-х местный однокомнатный номер</t>
  </si>
  <si>
    <t xml:space="preserve">6-ти местный 2-комнатный домик </t>
  </si>
  <si>
    <t xml:space="preserve">4-х местный 2-комнатный домик </t>
  </si>
  <si>
    <t>осн. место</t>
  </si>
  <si>
    <t>02.06.2022</t>
  </si>
  <si>
    <t>03.06 - 11.06</t>
  </si>
  <si>
    <t>9 дн / 8 н</t>
  </si>
  <si>
    <t>12.06.2022</t>
  </si>
  <si>
    <t>04.06.2022</t>
  </si>
  <si>
    <t>05.06 - 14.06</t>
  </si>
  <si>
    <t>10 дн / 9 н</t>
  </si>
  <si>
    <t>15.06.2022</t>
  </si>
  <si>
    <t>06.06.2022</t>
  </si>
  <si>
    <t>07.06 - 16.06</t>
  </si>
  <si>
    <t>17.06.2022</t>
  </si>
  <si>
    <t>08.06.2022</t>
  </si>
  <si>
    <t>09.06 - 18.06</t>
  </si>
  <si>
    <t>19.06.2022</t>
  </si>
  <si>
    <t>10.06.2022</t>
  </si>
  <si>
    <t>11.06 - 20.06</t>
  </si>
  <si>
    <t>21.06.2022</t>
  </si>
  <si>
    <t>13.06.2022</t>
  </si>
  <si>
    <t>14.06 - 23.06</t>
  </si>
  <si>
    <t>24.06.2022</t>
  </si>
  <si>
    <t>16.06 - 25.06</t>
  </si>
  <si>
    <t>26.06.2022</t>
  </si>
  <si>
    <t>18.06 - 27.06</t>
  </si>
  <si>
    <t>28.06.2022</t>
  </si>
  <si>
    <t>20.06 - 29.06</t>
  </si>
  <si>
    <t>30.06.2022</t>
  </si>
  <si>
    <t>22.06.2022</t>
  </si>
  <si>
    <t>23.06 - 02.07</t>
  </si>
  <si>
    <t>03.07.2022</t>
  </si>
  <si>
    <t>25.06 - 04.07</t>
  </si>
  <si>
    <t>05.07.2022</t>
  </si>
  <si>
    <t>27.06 - 06.07</t>
  </si>
  <si>
    <t>07.07.2022</t>
  </si>
  <si>
    <t>29.06 - 08.07</t>
  </si>
  <si>
    <t>09.07.2022</t>
  </si>
  <si>
    <t>01.07.2022</t>
  </si>
  <si>
    <t>02.07 - 11.07</t>
  </si>
  <si>
    <t>12.07.2022</t>
  </si>
  <si>
    <t>04.07 - 13.07</t>
  </si>
  <si>
    <t>14.07.2022</t>
  </si>
  <si>
    <t>06.07 - 15.07</t>
  </si>
  <si>
    <t>16.07.2022</t>
  </si>
  <si>
    <t>08.07 - 17.07</t>
  </si>
  <si>
    <t>18.07.2022</t>
  </si>
  <si>
    <t>10.07.2022</t>
  </si>
  <si>
    <t>11.07 - 20.07</t>
  </si>
  <si>
    <t>21.07.2022</t>
  </si>
  <si>
    <t>13.07 - 22.07</t>
  </si>
  <si>
    <t>23.07.2022</t>
  </si>
  <si>
    <t>15.07 - 24.07</t>
  </si>
  <si>
    <t>25.07.2022</t>
  </si>
  <si>
    <t>17.07 - 26.07</t>
  </si>
  <si>
    <t>27.07.2022</t>
  </si>
  <si>
    <t>19.07.2022</t>
  </si>
  <si>
    <t>20.07 - 29.07</t>
  </si>
  <si>
    <t>30.07.2022</t>
  </si>
  <si>
    <t>22.07 - 31.07</t>
  </si>
  <si>
    <t>01.08.2022</t>
  </si>
  <si>
    <t>24.07 - 02.08</t>
  </si>
  <si>
    <t>03.08.2022</t>
  </si>
  <si>
    <t>26.07 - 04.08</t>
  </si>
  <si>
    <t>05.08.2022</t>
  </si>
  <si>
    <t>28.07.2022</t>
  </si>
  <si>
    <t>29.07 - 07.08</t>
  </si>
  <si>
    <t>08.08.2022</t>
  </si>
  <si>
    <t>31.07 - 09.08</t>
  </si>
  <si>
    <t>10.08.2022</t>
  </si>
  <si>
    <t>02.08 - 11.08</t>
  </si>
  <si>
    <t>12.08.2022</t>
  </si>
  <si>
    <t>04.08 - 13.08</t>
  </si>
  <si>
    <t>14.08.2022</t>
  </si>
  <si>
    <t>06.08.2022</t>
  </si>
  <si>
    <t>07.08 - 16.08</t>
  </si>
  <si>
    <t>17.08.2022</t>
  </si>
  <si>
    <t>09.08 - 18.08</t>
  </si>
  <si>
    <t>19.08.2022</t>
  </si>
  <si>
    <t>11.08 - 20.08</t>
  </si>
  <si>
    <t>21.08.2022</t>
  </si>
  <si>
    <t>13.08 - 22.08</t>
  </si>
  <si>
    <t>23.08.2022</t>
  </si>
  <si>
    <t>15.08.2022</t>
  </si>
  <si>
    <t>16.08 - 25.08</t>
  </si>
  <si>
    <t>26.08.2022</t>
  </si>
  <si>
    <t>18.08 - 27.08</t>
  </si>
  <si>
    <t>28.08.2022</t>
  </si>
  <si>
    <t>20.08 - 29.08</t>
  </si>
  <si>
    <t>30.08.2022</t>
  </si>
  <si>
    <t>22.08 - 31.08</t>
  </si>
  <si>
    <t>01.09.2022</t>
  </si>
  <si>
    <t>24.08.2022</t>
  </si>
  <si>
    <t>25.08 - 03.09</t>
  </si>
  <si>
    <t>04.09.2022</t>
  </si>
  <si>
    <t>27.08 - 05.09</t>
  </si>
  <si>
    <t>06.09.2022</t>
  </si>
  <si>
    <t>29.08 - 07.09</t>
  </si>
  <si>
    <t>08.09.2022</t>
  </si>
  <si>
    <t>02.09.2022</t>
  </si>
  <si>
    <t>03.09 - 12.09</t>
  </si>
  <si>
    <t>13.09.2022</t>
  </si>
  <si>
    <t>05.09 - 16.09</t>
  </si>
  <si>
    <t>12 дн / 11 н</t>
  </si>
  <si>
    <t>17.09.2022</t>
  </si>
  <si>
    <t>07.09 - 16.09</t>
  </si>
  <si>
    <t>11.09.2022</t>
  </si>
  <si>
    <t>12.09 - 21.09</t>
  </si>
  <si>
    <t>22.09.2022</t>
  </si>
  <si>
    <t>20.09.2022</t>
  </si>
  <si>
    <t>21.09 - 01.10</t>
  </si>
  <si>
    <t>11 дн / 10 н</t>
  </si>
  <si>
    <t>03.10.2022</t>
  </si>
  <si>
    <t>24.09.2022</t>
  </si>
  <si>
    <t>25.09 - 05.10</t>
  </si>
  <si>
    <t>07.10.2022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</si>
</sst>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NumberForma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BECCF"/>
      <rgbColor rgb="00F5FBF6"/>
      <rgbColor rgb="00ECFDC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workbookViewId="0" topLeftCell="A1">
      <selection activeCell="A1" sqref="A1:G1"/>
    </sheetView>
  </sheetViews>
  <sheetFormatPr defaultColWidth="9.140625" defaultRowHeight="12.75" customHeight="1"/>
  <cols>
    <col min="1" max="1" width="12.00390625" style="0" customWidth="1"/>
    <col min="2" max="2" width="14.00390625" style="0" customWidth="1"/>
    <col min="3" max="3" width="20.00390625" style="0" customWidth="1"/>
    <col min="4" max="4" width="12.00390625" style="0" customWidth="1"/>
    <col min="5" max="7" width="16.00390625" style="0" customWidth="1"/>
  </cols>
  <sheetData>
    <row r="1" spans="1:7" ht="24.75" customHeight="1">
      <c r="A1" s="10" t="s">
        <v>0</v>
      </c>
      <c r="B1" s="11"/>
      <c r="C1" s="11"/>
      <c r="D1" s="11"/>
      <c r="E1" s="11"/>
      <c r="F1" s="11"/>
      <c r="G1" s="11"/>
    </row>
    <row r="2" spans="1:7" ht="49.5" customHeight="1">
      <c r="A2" s="6" t="s">
        <v>1</v>
      </c>
      <c r="B2" s="6" t="s">
        <v>2</v>
      </c>
      <c r="C2" s="6" t="s">
        <v>3</v>
      </c>
      <c r="D2" s="6" t="s">
        <v>4</v>
      </c>
      <c r="E2" s="8" t="s">
        <v>5</v>
      </c>
      <c r="F2" s="9" t="s">
        <v>6</v>
      </c>
      <c r="G2" s="8" t="s">
        <v>7</v>
      </c>
    </row>
    <row r="3" spans="1:7" ht="39.75" customHeight="1">
      <c r="A3" s="7"/>
      <c r="B3" s="7"/>
      <c r="C3" s="7"/>
      <c r="D3" s="7"/>
      <c r="E3" s="3" t="s">
        <v>8</v>
      </c>
      <c r="F3" s="4" t="s">
        <v>8</v>
      </c>
      <c r="G3" s="3" t="s">
        <v>8</v>
      </c>
    </row>
    <row r="4" spans="1:7" ht="18" customHeight="1">
      <c r="A4" s="1" t="s">
        <v>9</v>
      </c>
      <c r="B4" s="1" t="s">
        <v>10</v>
      </c>
      <c r="C4" s="1" t="s">
        <v>11</v>
      </c>
      <c r="D4" s="1" t="s">
        <v>12</v>
      </c>
      <c r="E4" s="1">
        <f>0+13500+3200</f>
        <v>16700</v>
      </c>
      <c r="F4" s="1">
        <f>0+13500+2800</f>
        <v>16300</v>
      </c>
      <c r="G4" s="1">
        <f>0+13500+3400</f>
        <v>16900</v>
      </c>
    </row>
    <row r="5" spans="1:7" ht="18" customHeight="1">
      <c r="A5" s="2" t="s">
        <v>13</v>
      </c>
      <c r="B5" s="2" t="s">
        <v>14</v>
      </c>
      <c r="C5" s="2" t="s">
        <v>15</v>
      </c>
      <c r="D5" s="2" t="s">
        <v>16</v>
      </c>
      <c r="E5" s="2">
        <f>0+13500+3600</f>
        <v>17100</v>
      </c>
      <c r="F5" s="5">
        <f>0+13500+3150</f>
        <v>16650</v>
      </c>
      <c r="G5" s="2">
        <f>0+13500+3825</f>
        <v>17325</v>
      </c>
    </row>
    <row r="6" spans="1:7" ht="18" customHeight="1">
      <c r="A6" s="1" t="s">
        <v>17</v>
      </c>
      <c r="B6" s="1" t="s">
        <v>18</v>
      </c>
      <c r="C6" s="1" t="s">
        <v>15</v>
      </c>
      <c r="D6" s="1" t="s">
        <v>19</v>
      </c>
      <c r="E6" s="1">
        <f>0+13500+3700</f>
        <v>17200</v>
      </c>
      <c r="F6" s="1">
        <f>0+13500+3250</f>
        <v>16750</v>
      </c>
      <c r="G6" s="1">
        <f>0+13500+3925</f>
        <v>17425</v>
      </c>
    </row>
    <row r="7" spans="1:7" ht="18" customHeight="1">
      <c r="A7" s="2" t="s">
        <v>20</v>
      </c>
      <c r="B7" s="2" t="s">
        <v>21</v>
      </c>
      <c r="C7" s="2" t="s">
        <v>15</v>
      </c>
      <c r="D7" s="2" t="s">
        <v>22</v>
      </c>
      <c r="E7" s="2">
        <f>0+13500+3900</f>
        <v>17400</v>
      </c>
      <c r="F7" s="5">
        <f>0+13500+3450</f>
        <v>16950</v>
      </c>
      <c r="G7" s="2">
        <f>0+13500+4125</f>
        <v>17625</v>
      </c>
    </row>
    <row r="8" spans="1:7" ht="18" customHeight="1">
      <c r="A8" s="1" t="s">
        <v>23</v>
      </c>
      <c r="B8" s="1" t="s">
        <v>24</v>
      </c>
      <c r="C8" s="1" t="s">
        <v>15</v>
      </c>
      <c r="D8" s="1" t="s">
        <v>25</v>
      </c>
      <c r="E8" s="1">
        <f>0+13500+4100</f>
        <v>17600</v>
      </c>
      <c r="F8" s="1">
        <f>0+13500+3650</f>
        <v>17150</v>
      </c>
      <c r="G8" s="1">
        <f>0+13500+4325</f>
        <v>17825</v>
      </c>
    </row>
    <row r="9" spans="1:7" ht="18" customHeight="1">
      <c r="A9" s="2" t="s">
        <v>26</v>
      </c>
      <c r="B9" s="2" t="s">
        <v>27</v>
      </c>
      <c r="C9" s="2" t="s">
        <v>15</v>
      </c>
      <c r="D9" s="2" t="s">
        <v>28</v>
      </c>
      <c r="E9" s="2">
        <f>0+13500+4400</f>
        <v>17900</v>
      </c>
      <c r="F9" s="5">
        <f>0+13500+3950</f>
        <v>17450</v>
      </c>
      <c r="G9" s="2">
        <f>0+13500+4625</f>
        <v>18125</v>
      </c>
    </row>
    <row r="10" spans="1:7" ht="18" customHeight="1">
      <c r="A10" s="1" t="s">
        <v>16</v>
      </c>
      <c r="B10" s="1" t="s">
        <v>29</v>
      </c>
      <c r="C10" s="1" t="s">
        <v>15</v>
      </c>
      <c r="D10" s="1" t="s">
        <v>30</v>
      </c>
      <c r="E10" s="1">
        <f>0+13500+4500</f>
        <v>18000</v>
      </c>
      <c r="F10" s="1">
        <f>0+13500+4050</f>
        <v>17550</v>
      </c>
      <c r="G10" s="1">
        <f>0+13500+4725</f>
        <v>18225</v>
      </c>
    </row>
    <row r="11" spans="1:7" ht="18" customHeight="1">
      <c r="A11" s="2" t="s">
        <v>19</v>
      </c>
      <c r="B11" s="2" t="s">
        <v>31</v>
      </c>
      <c r="C11" s="2" t="s">
        <v>15</v>
      </c>
      <c r="D11" s="2" t="s">
        <v>32</v>
      </c>
      <c r="E11" s="2">
        <f>0+13500+4500</f>
        <v>18000</v>
      </c>
      <c r="F11" s="5">
        <f>0+13500+4050</f>
        <v>17550</v>
      </c>
      <c r="G11" s="2">
        <f>0+13500+4725</f>
        <v>18225</v>
      </c>
    </row>
    <row r="12" spans="1:7" ht="18" customHeight="1">
      <c r="A12" s="1" t="s">
        <v>22</v>
      </c>
      <c r="B12" s="1" t="s">
        <v>33</v>
      </c>
      <c r="C12" s="1" t="s">
        <v>15</v>
      </c>
      <c r="D12" s="1" t="s">
        <v>34</v>
      </c>
      <c r="E12" s="1">
        <f>0+13500+4500</f>
        <v>18000</v>
      </c>
      <c r="F12" s="1">
        <f>0+13500+4050</f>
        <v>17550</v>
      </c>
      <c r="G12" s="1">
        <f>0+13500+4725</f>
        <v>18225</v>
      </c>
    </row>
    <row r="13" spans="1:7" ht="18" customHeight="1">
      <c r="A13" s="2" t="s">
        <v>35</v>
      </c>
      <c r="B13" s="2" t="s">
        <v>36</v>
      </c>
      <c r="C13" s="2" t="s">
        <v>15</v>
      </c>
      <c r="D13" s="2" t="s">
        <v>37</v>
      </c>
      <c r="E13" s="2">
        <f>0+13500+4570</f>
        <v>18070</v>
      </c>
      <c r="F13" s="5">
        <f>0+13500+4085</f>
        <v>17585</v>
      </c>
      <c r="G13" s="2">
        <f>0+13500+4815</f>
        <v>18315</v>
      </c>
    </row>
    <row r="14" spans="1:7" ht="18" customHeight="1">
      <c r="A14" s="1" t="s">
        <v>28</v>
      </c>
      <c r="B14" s="1" t="s">
        <v>38</v>
      </c>
      <c r="C14" s="1" t="s">
        <v>15</v>
      </c>
      <c r="D14" s="1" t="s">
        <v>39</v>
      </c>
      <c r="E14" s="1">
        <f>0+13500+4710</f>
        <v>18210</v>
      </c>
      <c r="F14" s="1">
        <f>0+13500+4155</f>
        <v>17655</v>
      </c>
      <c r="G14" s="1">
        <f>0+13500+4995</f>
        <v>18495</v>
      </c>
    </row>
    <row r="15" spans="1:7" ht="18" customHeight="1">
      <c r="A15" s="2" t="s">
        <v>30</v>
      </c>
      <c r="B15" s="2" t="s">
        <v>40</v>
      </c>
      <c r="C15" s="2" t="s">
        <v>15</v>
      </c>
      <c r="D15" s="2" t="s">
        <v>41</v>
      </c>
      <c r="E15" s="2">
        <f>0+13500+4850</f>
        <v>18350</v>
      </c>
      <c r="F15" s="5">
        <f>0+13500+4225</f>
        <v>17725</v>
      </c>
      <c r="G15" s="2">
        <f>0+13500+5175</f>
        <v>18675</v>
      </c>
    </row>
    <row r="16" spans="1:7" ht="18" customHeight="1">
      <c r="A16" s="1" t="s">
        <v>32</v>
      </c>
      <c r="B16" s="1" t="s">
        <v>42</v>
      </c>
      <c r="C16" s="1" t="s">
        <v>15</v>
      </c>
      <c r="D16" s="1" t="s">
        <v>43</v>
      </c>
      <c r="E16" s="1">
        <f>0+13500+4990</f>
        <v>18490</v>
      </c>
      <c r="F16" s="1">
        <f>0+13500+4295</f>
        <v>17795</v>
      </c>
      <c r="G16" s="1">
        <f>0+13500+5355</f>
        <v>18855</v>
      </c>
    </row>
    <row r="17" spans="1:7" ht="18" customHeight="1">
      <c r="A17" s="2" t="s">
        <v>44</v>
      </c>
      <c r="B17" s="2" t="s">
        <v>45</v>
      </c>
      <c r="C17" s="2" t="s">
        <v>15</v>
      </c>
      <c r="D17" s="2" t="s">
        <v>46</v>
      </c>
      <c r="E17" s="2">
        <f aca="true" t="shared" si="0" ref="E17:E40">0+13500+5130</f>
        <v>18630</v>
      </c>
      <c r="F17" s="5">
        <f aca="true" t="shared" si="1" ref="F17:F40">0+13500+4365</f>
        <v>17865</v>
      </c>
      <c r="G17" s="2">
        <f aca="true" t="shared" si="2" ref="G17:G40">0+13500+5535</f>
        <v>19035</v>
      </c>
    </row>
    <row r="18" spans="1:7" ht="18" customHeight="1">
      <c r="A18" s="1" t="s">
        <v>37</v>
      </c>
      <c r="B18" s="1" t="s">
        <v>47</v>
      </c>
      <c r="C18" s="1" t="s">
        <v>15</v>
      </c>
      <c r="D18" s="1" t="s">
        <v>48</v>
      </c>
      <c r="E18" s="1">
        <f t="shared" si="0"/>
        <v>18630</v>
      </c>
      <c r="F18" s="1">
        <f t="shared" si="1"/>
        <v>17865</v>
      </c>
      <c r="G18" s="1">
        <f t="shared" si="2"/>
        <v>19035</v>
      </c>
    </row>
    <row r="19" spans="1:7" ht="18" customHeight="1">
      <c r="A19" s="2" t="s">
        <v>39</v>
      </c>
      <c r="B19" s="2" t="s">
        <v>49</v>
      </c>
      <c r="C19" s="2" t="s">
        <v>15</v>
      </c>
      <c r="D19" s="2" t="s">
        <v>50</v>
      </c>
      <c r="E19" s="2">
        <f t="shared" si="0"/>
        <v>18630</v>
      </c>
      <c r="F19" s="5">
        <f t="shared" si="1"/>
        <v>17865</v>
      </c>
      <c r="G19" s="2">
        <f t="shared" si="2"/>
        <v>19035</v>
      </c>
    </row>
    <row r="20" spans="1:7" ht="18" customHeight="1">
      <c r="A20" s="1" t="s">
        <v>41</v>
      </c>
      <c r="B20" s="1" t="s">
        <v>51</v>
      </c>
      <c r="C20" s="1" t="s">
        <v>15</v>
      </c>
      <c r="D20" s="1" t="s">
        <v>52</v>
      </c>
      <c r="E20" s="1">
        <f t="shared" si="0"/>
        <v>18630</v>
      </c>
      <c r="F20" s="1">
        <f t="shared" si="1"/>
        <v>17865</v>
      </c>
      <c r="G20" s="1">
        <f t="shared" si="2"/>
        <v>19035</v>
      </c>
    </row>
    <row r="21" spans="1:7" ht="18" customHeight="1">
      <c r="A21" s="2" t="s">
        <v>53</v>
      </c>
      <c r="B21" s="2" t="s">
        <v>54</v>
      </c>
      <c r="C21" s="2" t="s">
        <v>15</v>
      </c>
      <c r="D21" s="2" t="s">
        <v>55</v>
      </c>
      <c r="E21" s="2">
        <f t="shared" si="0"/>
        <v>18630</v>
      </c>
      <c r="F21" s="5">
        <f t="shared" si="1"/>
        <v>17865</v>
      </c>
      <c r="G21" s="2">
        <f t="shared" si="2"/>
        <v>19035</v>
      </c>
    </row>
    <row r="22" spans="1:7" ht="18" customHeight="1">
      <c r="A22" s="1" t="s">
        <v>46</v>
      </c>
      <c r="B22" s="1" t="s">
        <v>56</v>
      </c>
      <c r="C22" s="1" t="s">
        <v>15</v>
      </c>
      <c r="D22" s="1" t="s">
        <v>57</v>
      </c>
      <c r="E22" s="1">
        <f t="shared" si="0"/>
        <v>18630</v>
      </c>
      <c r="F22" s="1">
        <f t="shared" si="1"/>
        <v>17865</v>
      </c>
      <c r="G22" s="1">
        <f t="shared" si="2"/>
        <v>19035</v>
      </c>
    </row>
    <row r="23" spans="1:7" ht="18" customHeight="1">
      <c r="A23" s="2" t="s">
        <v>48</v>
      </c>
      <c r="B23" s="2" t="s">
        <v>58</v>
      </c>
      <c r="C23" s="2" t="s">
        <v>15</v>
      </c>
      <c r="D23" s="2" t="s">
        <v>59</v>
      </c>
      <c r="E23" s="2">
        <f t="shared" si="0"/>
        <v>18630</v>
      </c>
      <c r="F23" s="5">
        <f t="shared" si="1"/>
        <v>17865</v>
      </c>
      <c r="G23" s="2">
        <f t="shared" si="2"/>
        <v>19035</v>
      </c>
    </row>
    <row r="24" spans="1:7" ht="18" customHeight="1">
      <c r="A24" s="1" t="s">
        <v>50</v>
      </c>
      <c r="B24" s="1" t="s">
        <v>60</v>
      </c>
      <c r="C24" s="1" t="s">
        <v>15</v>
      </c>
      <c r="D24" s="1" t="s">
        <v>61</v>
      </c>
      <c r="E24" s="1">
        <f t="shared" si="0"/>
        <v>18630</v>
      </c>
      <c r="F24" s="1">
        <f t="shared" si="1"/>
        <v>17865</v>
      </c>
      <c r="G24" s="1">
        <f t="shared" si="2"/>
        <v>19035</v>
      </c>
    </row>
    <row r="25" spans="1:7" ht="18" customHeight="1">
      <c r="A25" s="2" t="s">
        <v>62</v>
      </c>
      <c r="B25" s="2" t="s">
        <v>63</v>
      </c>
      <c r="C25" s="2" t="s">
        <v>15</v>
      </c>
      <c r="D25" s="2" t="s">
        <v>64</v>
      </c>
      <c r="E25" s="2">
        <f t="shared" si="0"/>
        <v>18630</v>
      </c>
      <c r="F25" s="5">
        <f t="shared" si="1"/>
        <v>17865</v>
      </c>
      <c r="G25" s="2">
        <f t="shared" si="2"/>
        <v>19035</v>
      </c>
    </row>
    <row r="26" spans="1:7" ht="18" customHeight="1">
      <c r="A26" s="1" t="s">
        <v>55</v>
      </c>
      <c r="B26" s="1" t="s">
        <v>65</v>
      </c>
      <c r="C26" s="1" t="s">
        <v>15</v>
      </c>
      <c r="D26" s="1" t="s">
        <v>66</v>
      </c>
      <c r="E26" s="1">
        <f t="shared" si="0"/>
        <v>18630</v>
      </c>
      <c r="F26" s="1">
        <f t="shared" si="1"/>
        <v>17865</v>
      </c>
      <c r="G26" s="1">
        <f t="shared" si="2"/>
        <v>19035</v>
      </c>
    </row>
    <row r="27" spans="1:7" ht="18" customHeight="1">
      <c r="A27" s="2" t="s">
        <v>57</v>
      </c>
      <c r="B27" s="2" t="s">
        <v>67</v>
      </c>
      <c r="C27" s="2" t="s">
        <v>15</v>
      </c>
      <c r="D27" s="2" t="s">
        <v>68</v>
      </c>
      <c r="E27" s="2">
        <f t="shared" si="0"/>
        <v>18630</v>
      </c>
      <c r="F27" s="5">
        <f t="shared" si="1"/>
        <v>17865</v>
      </c>
      <c r="G27" s="2">
        <f t="shared" si="2"/>
        <v>19035</v>
      </c>
    </row>
    <row r="28" spans="1:7" ht="18" customHeight="1">
      <c r="A28" s="1" t="s">
        <v>59</v>
      </c>
      <c r="B28" s="1" t="s">
        <v>69</v>
      </c>
      <c r="C28" s="1" t="s">
        <v>15</v>
      </c>
      <c r="D28" s="1" t="s">
        <v>70</v>
      </c>
      <c r="E28" s="1">
        <f t="shared" si="0"/>
        <v>18630</v>
      </c>
      <c r="F28" s="1">
        <f t="shared" si="1"/>
        <v>17865</v>
      </c>
      <c r="G28" s="1">
        <f t="shared" si="2"/>
        <v>19035</v>
      </c>
    </row>
    <row r="29" spans="1:7" ht="18" customHeight="1">
      <c r="A29" s="2" t="s">
        <v>71</v>
      </c>
      <c r="B29" s="2" t="s">
        <v>72</v>
      </c>
      <c r="C29" s="2" t="s">
        <v>15</v>
      </c>
      <c r="D29" s="2" t="s">
        <v>73</v>
      </c>
      <c r="E29" s="2">
        <f t="shared" si="0"/>
        <v>18630</v>
      </c>
      <c r="F29" s="5">
        <f t="shared" si="1"/>
        <v>17865</v>
      </c>
      <c r="G29" s="2">
        <f t="shared" si="2"/>
        <v>19035</v>
      </c>
    </row>
    <row r="30" spans="1:7" ht="18" customHeight="1">
      <c r="A30" s="1" t="s">
        <v>64</v>
      </c>
      <c r="B30" s="1" t="s">
        <v>74</v>
      </c>
      <c r="C30" s="1" t="s">
        <v>15</v>
      </c>
      <c r="D30" s="1" t="s">
        <v>75</v>
      </c>
      <c r="E30" s="1">
        <f t="shared" si="0"/>
        <v>18630</v>
      </c>
      <c r="F30" s="1">
        <f t="shared" si="1"/>
        <v>17865</v>
      </c>
      <c r="G30" s="1">
        <f t="shared" si="2"/>
        <v>19035</v>
      </c>
    </row>
    <row r="31" spans="1:7" ht="18" customHeight="1">
      <c r="A31" s="2" t="s">
        <v>66</v>
      </c>
      <c r="B31" s="2" t="s">
        <v>76</v>
      </c>
      <c r="C31" s="2" t="s">
        <v>15</v>
      </c>
      <c r="D31" s="2" t="s">
        <v>77</v>
      </c>
      <c r="E31" s="2">
        <f t="shared" si="0"/>
        <v>18630</v>
      </c>
      <c r="F31" s="5">
        <f t="shared" si="1"/>
        <v>17865</v>
      </c>
      <c r="G31" s="2">
        <f t="shared" si="2"/>
        <v>19035</v>
      </c>
    </row>
    <row r="32" spans="1:7" ht="18" customHeight="1">
      <c r="A32" s="1" t="s">
        <v>68</v>
      </c>
      <c r="B32" s="1" t="s">
        <v>78</v>
      </c>
      <c r="C32" s="1" t="s">
        <v>15</v>
      </c>
      <c r="D32" s="1" t="s">
        <v>79</v>
      </c>
      <c r="E32" s="1">
        <f t="shared" si="0"/>
        <v>18630</v>
      </c>
      <c r="F32" s="1">
        <f t="shared" si="1"/>
        <v>17865</v>
      </c>
      <c r="G32" s="1">
        <f t="shared" si="2"/>
        <v>19035</v>
      </c>
    </row>
    <row r="33" spans="1:7" ht="18" customHeight="1">
      <c r="A33" s="2" t="s">
        <v>80</v>
      </c>
      <c r="B33" s="2" t="s">
        <v>81</v>
      </c>
      <c r="C33" s="2" t="s">
        <v>15</v>
      </c>
      <c r="D33" s="2" t="s">
        <v>82</v>
      </c>
      <c r="E33" s="2">
        <f t="shared" si="0"/>
        <v>18630</v>
      </c>
      <c r="F33" s="5">
        <f t="shared" si="1"/>
        <v>17865</v>
      </c>
      <c r="G33" s="2">
        <f t="shared" si="2"/>
        <v>19035</v>
      </c>
    </row>
    <row r="34" spans="1:7" ht="18" customHeight="1">
      <c r="A34" s="1" t="s">
        <v>73</v>
      </c>
      <c r="B34" s="1" t="s">
        <v>83</v>
      </c>
      <c r="C34" s="1" t="s">
        <v>15</v>
      </c>
      <c r="D34" s="1" t="s">
        <v>84</v>
      </c>
      <c r="E34" s="1">
        <f t="shared" si="0"/>
        <v>18630</v>
      </c>
      <c r="F34" s="1">
        <f t="shared" si="1"/>
        <v>17865</v>
      </c>
      <c r="G34" s="1">
        <f t="shared" si="2"/>
        <v>19035</v>
      </c>
    </row>
    <row r="35" spans="1:7" ht="18" customHeight="1">
      <c r="A35" s="2" t="s">
        <v>75</v>
      </c>
      <c r="B35" s="2" t="s">
        <v>85</v>
      </c>
      <c r="C35" s="2" t="s">
        <v>15</v>
      </c>
      <c r="D35" s="2" t="s">
        <v>86</v>
      </c>
      <c r="E35" s="2">
        <f t="shared" si="0"/>
        <v>18630</v>
      </c>
      <c r="F35" s="5">
        <f t="shared" si="1"/>
        <v>17865</v>
      </c>
      <c r="G35" s="2">
        <f t="shared" si="2"/>
        <v>19035</v>
      </c>
    </row>
    <row r="36" spans="1:7" ht="18" customHeight="1">
      <c r="A36" s="1" t="s">
        <v>77</v>
      </c>
      <c r="B36" s="1" t="s">
        <v>87</v>
      </c>
      <c r="C36" s="1" t="s">
        <v>15</v>
      </c>
      <c r="D36" s="1" t="s">
        <v>88</v>
      </c>
      <c r="E36" s="1">
        <f t="shared" si="0"/>
        <v>18630</v>
      </c>
      <c r="F36" s="1">
        <f t="shared" si="1"/>
        <v>17865</v>
      </c>
      <c r="G36" s="1">
        <f t="shared" si="2"/>
        <v>19035</v>
      </c>
    </row>
    <row r="37" spans="1:7" ht="18" customHeight="1">
      <c r="A37" s="2" t="s">
        <v>89</v>
      </c>
      <c r="B37" s="2" t="s">
        <v>90</v>
      </c>
      <c r="C37" s="2" t="s">
        <v>15</v>
      </c>
      <c r="D37" s="2" t="s">
        <v>91</v>
      </c>
      <c r="E37" s="2">
        <f t="shared" si="0"/>
        <v>18630</v>
      </c>
      <c r="F37" s="5">
        <f t="shared" si="1"/>
        <v>17865</v>
      </c>
      <c r="G37" s="2">
        <f t="shared" si="2"/>
        <v>19035</v>
      </c>
    </row>
    <row r="38" spans="1:7" ht="18" customHeight="1">
      <c r="A38" s="1" t="s">
        <v>82</v>
      </c>
      <c r="B38" s="1" t="s">
        <v>92</v>
      </c>
      <c r="C38" s="1" t="s">
        <v>15</v>
      </c>
      <c r="D38" s="1" t="s">
        <v>93</v>
      </c>
      <c r="E38" s="1">
        <f t="shared" si="0"/>
        <v>18630</v>
      </c>
      <c r="F38" s="1">
        <f t="shared" si="1"/>
        <v>17865</v>
      </c>
      <c r="G38" s="1">
        <f t="shared" si="2"/>
        <v>19035</v>
      </c>
    </row>
    <row r="39" spans="1:7" ht="18" customHeight="1">
      <c r="A39" s="2" t="s">
        <v>84</v>
      </c>
      <c r="B39" s="2" t="s">
        <v>94</v>
      </c>
      <c r="C39" s="2" t="s">
        <v>15</v>
      </c>
      <c r="D39" s="2" t="s">
        <v>95</v>
      </c>
      <c r="E39" s="2">
        <f t="shared" si="0"/>
        <v>18630</v>
      </c>
      <c r="F39" s="5">
        <f t="shared" si="1"/>
        <v>17865</v>
      </c>
      <c r="G39" s="2">
        <f t="shared" si="2"/>
        <v>19035</v>
      </c>
    </row>
    <row r="40" spans="1:7" ht="18" customHeight="1">
      <c r="A40" s="1" t="s">
        <v>86</v>
      </c>
      <c r="B40" s="1" t="s">
        <v>96</v>
      </c>
      <c r="C40" s="1" t="s">
        <v>15</v>
      </c>
      <c r="D40" s="1" t="s">
        <v>97</v>
      </c>
      <c r="E40" s="1">
        <f t="shared" si="0"/>
        <v>18630</v>
      </c>
      <c r="F40" s="1">
        <f t="shared" si="1"/>
        <v>17865</v>
      </c>
      <c r="G40" s="1">
        <f t="shared" si="2"/>
        <v>19035</v>
      </c>
    </row>
    <row r="41" spans="1:7" ht="18" customHeight="1">
      <c r="A41" s="2" t="s">
        <v>98</v>
      </c>
      <c r="B41" s="2" t="s">
        <v>99</v>
      </c>
      <c r="C41" s="2" t="s">
        <v>15</v>
      </c>
      <c r="D41" s="2" t="s">
        <v>100</v>
      </c>
      <c r="E41" s="2">
        <f>0+13500+4790</f>
        <v>18290</v>
      </c>
      <c r="F41" s="5">
        <f>0+13500+4195</f>
        <v>17695</v>
      </c>
      <c r="G41" s="2">
        <f>0+13500+5405</f>
        <v>18905</v>
      </c>
    </row>
    <row r="42" spans="1:7" ht="18" customHeight="1">
      <c r="A42" s="1" t="s">
        <v>91</v>
      </c>
      <c r="B42" s="1" t="s">
        <v>101</v>
      </c>
      <c r="C42" s="1" t="s">
        <v>15</v>
      </c>
      <c r="D42" s="1" t="s">
        <v>102</v>
      </c>
      <c r="E42" s="1">
        <f>0+13500+4450</f>
        <v>17950</v>
      </c>
      <c r="F42" s="1">
        <f>0+13500+4025</f>
        <v>17525</v>
      </c>
      <c r="G42" s="1">
        <f>0+13500+5275</f>
        <v>18775</v>
      </c>
    </row>
    <row r="43" spans="1:7" ht="18" customHeight="1">
      <c r="A43" s="2" t="s">
        <v>93</v>
      </c>
      <c r="B43" s="2" t="s">
        <v>103</v>
      </c>
      <c r="C43" s="2" t="s">
        <v>15</v>
      </c>
      <c r="D43" s="2" t="s">
        <v>104</v>
      </c>
      <c r="E43" s="2">
        <f>0+13500+4110</f>
        <v>17610</v>
      </c>
      <c r="F43" s="5">
        <f>0+13500+3855</f>
        <v>17355</v>
      </c>
      <c r="G43" s="2">
        <f>0+13500+5145</f>
        <v>18645</v>
      </c>
    </row>
    <row r="44" spans="1:7" ht="18" customHeight="1">
      <c r="A44" s="1" t="s">
        <v>105</v>
      </c>
      <c r="B44" s="1" t="s">
        <v>106</v>
      </c>
      <c r="C44" s="1" t="s">
        <v>15</v>
      </c>
      <c r="D44" s="1" t="s">
        <v>107</v>
      </c>
      <c r="E44" s="1">
        <f>0+13500+3600</f>
        <v>17100</v>
      </c>
      <c r="F44" s="1">
        <f>0+13500+3600</f>
        <v>17100</v>
      </c>
      <c r="G44" s="1">
        <f>0+13500+4950</f>
        <v>18450</v>
      </c>
    </row>
    <row r="45" spans="1:7" ht="18" customHeight="1">
      <c r="A45" s="2" t="s">
        <v>100</v>
      </c>
      <c r="B45" s="2" t="s">
        <v>108</v>
      </c>
      <c r="C45" s="2" t="s">
        <v>109</v>
      </c>
      <c r="D45" s="2" t="s">
        <v>110</v>
      </c>
      <c r="E45" s="2">
        <f>0+13500+4400</f>
        <v>17900</v>
      </c>
      <c r="F45" s="5">
        <f>0+13500+4400</f>
        <v>17900</v>
      </c>
      <c r="G45" s="2">
        <f>0+13500+6050</f>
        <v>19550</v>
      </c>
    </row>
    <row r="46" spans="1:7" ht="18" customHeight="1">
      <c r="A46" s="1" t="s">
        <v>102</v>
      </c>
      <c r="B46" s="1" t="s">
        <v>111</v>
      </c>
      <c r="C46" s="1" t="s">
        <v>15</v>
      </c>
      <c r="D46" s="1" t="s">
        <v>110</v>
      </c>
      <c r="E46" s="1">
        <f>0+13500+3600</f>
        <v>17100</v>
      </c>
      <c r="F46" s="1">
        <f>0+13500+3600</f>
        <v>17100</v>
      </c>
      <c r="G46" s="1">
        <f>0+13500+4950</f>
        <v>18450</v>
      </c>
    </row>
    <row r="47" spans="1:7" ht="18" customHeight="1">
      <c r="A47" s="2" t="s">
        <v>112</v>
      </c>
      <c r="B47" s="2" t="s">
        <v>113</v>
      </c>
      <c r="C47" s="2" t="s">
        <v>15</v>
      </c>
      <c r="D47" s="2" t="s">
        <v>114</v>
      </c>
      <c r="E47" s="2">
        <f>0+13500+3600</f>
        <v>17100</v>
      </c>
      <c r="F47" s="5">
        <f>0+13500+3600</f>
        <v>17100</v>
      </c>
      <c r="G47" s="2">
        <f>0+13500+4950</f>
        <v>18450</v>
      </c>
    </row>
    <row r="48" spans="1:7" ht="18" customHeight="1">
      <c r="A48" s="1" t="s">
        <v>115</v>
      </c>
      <c r="B48" s="1" t="s">
        <v>116</v>
      </c>
      <c r="C48" s="1" t="s">
        <v>117</v>
      </c>
      <c r="D48" s="1" t="s">
        <v>118</v>
      </c>
      <c r="E48" s="1">
        <f>0+13500+4000</f>
        <v>17500</v>
      </c>
      <c r="F48" s="1">
        <f>0+13500+4000</f>
        <v>17500</v>
      </c>
      <c r="G48" s="1">
        <f>0+13500+5500</f>
        <v>19000</v>
      </c>
    </row>
    <row r="49" spans="1:7" ht="18" customHeight="1">
      <c r="A49" s="2" t="s">
        <v>119</v>
      </c>
      <c r="B49" s="2" t="s">
        <v>120</v>
      </c>
      <c r="C49" s="2" t="s">
        <v>117</v>
      </c>
      <c r="D49" s="2" t="s">
        <v>121</v>
      </c>
      <c r="E49" s="2">
        <f>0+13500+4000</f>
        <v>17500</v>
      </c>
      <c r="F49" s="5">
        <f>0+13500+4000</f>
        <v>17500</v>
      </c>
      <c r="G49" s="2">
        <f>0+13500+5500</f>
        <v>19000</v>
      </c>
    </row>
  </sheetData>
  <sheetProtection selectLockedCells="1" selectUnlockedCells="1"/>
  <mergeCells count="5">
    <mergeCell ref="A1:G1"/>
    <mergeCell ref="A2:A3"/>
    <mergeCell ref="B2:B3"/>
    <mergeCell ref="C2:C3"/>
    <mergeCell ref="D2:D3"/>
  </mergeCells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2009-04-16T12:25:38Z</dcterms:created>
  <dcterms:modified xsi:type="dcterms:W3CDTF">2022-02-10T10:07:23Z</dcterms:modified>
  <cp:category/>
  <cp:version/>
  <cp:contentType/>
  <cp:contentStatus/>
</cp:coreProperties>
</file>