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<sst xmlns="http://schemas.openxmlformats.org/spreadsheetml/2006/main" count="195" uniqueCount="122">
  <si>
    <t>Ассоль, гостевой дом (п.г.т. Заозерное, г. Евпатория), ул. Молодежная, 33</t>
  </si>
  <si>
    <t>Отправление</t>
  </si>
  <si>
    <t>Дни отдыха</t>
  </si>
  <si>
    <t>дней/ночей на отдыхе</t>
  </si>
  <si>
    <t>Прибытие</t>
  </si>
  <si>
    <t>"Стандарт" 3-х местный, 17-18 кв.м.</t>
  </si>
  <si>
    <t>"Стандарт" 4-х местный, 17-18 кв.м.</t>
  </si>
  <si>
    <t>"Стандарт" 5-ти местный, 17-18 кв.м.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</si>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</sst>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0+13500+3200</f>
        <v>16700</v>
      </c>
      <c r="F4" s="1">
        <f>0+13500+3200</f>
        <v>16700</v>
      </c>
      <c r="G4" s="1">
        <f>0+13500+3200</f>
        <v>16700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G12">0+13500+3600</f>
        <v>17100</v>
      </c>
      <c r="F5" s="5">
        <f t="shared" si="0"/>
        <v>17100</v>
      </c>
      <c r="G5" s="2">
        <f t="shared" si="0"/>
        <v>17100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17100</v>
      </c>
      <c r="F6" s="1">
        <f t="shared" si="0"/>
        <v>17100</v>
      </c>
      <c r="G6" s="1">
        <f t="shared" si="0"/>
        <v>17100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17100</v>
      </c>
      <c r="F7" s="5">
        <f t="shared" si="0"/>
        <v>17100</v>
      </c>
      <c r="G7" s="2">
        <f t="shared" si="0"/>
        <v>17100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17100</v>
      </c>
      <c r="F8" s="1">
        <f t="shared" si="0"/>
        <v>17100</v>
      </c>
      <c r="G8" s="1">
        <f t="shared" si="0"/>
        <v>17100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17100</v>
      </c>
      <c r="F9" s="5">
        <f t="shared" si="0"/>
        <v>17100</v>
      </c>
      <c r="G9" s="2">
        <f t="shared" si="0"/>
        <v>17100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17100</v>
      </c>
      <c r="F10" s="1">
        <f t="shared" si="0"/>
        <v>17100</v>
      </c>
      <c r="G10" s="1">
        <f t="shared" si="0"/>
        <v>17100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17100</v>
      </c>
      <c r="F11" s="5">
        <f t="shared" si="0"/>
        <v>17100</v>
      </c>
      <c r="G11" s="2">
        <f t="shared" si="0"/>
        <v>17100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17100</v>
      </c>
      <c r="F12" s="1">
        <f t="shared" si="0"/>
        <v>17100</v>
      </c>
      <c r="G12" s="1">
        <f t="shared" si="0"/>
        <v>17100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0+13500+3870</f>
        <v>17370</v>
      </c>
      <c r="F13" s="5">
        <f>0+13500+3800</f>
        <v>17300</v>
      </c>
      <c r="G13" s="2">
        <f>0+13500+3720</f>
        <v>17220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0+13500+4410</f>
        <v>17910</v>
      </c>
      <c r="F14" s="1">
        <f>0+13500+4200</f>
        <v>17700</v>
      </c>
      <c r="G14" s="1">
        <f>0+13500+3960</f>
        <v>17460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0+13500+4950</f>
        <v>18450</v>
      </c>
      <c r="F15" s="5">
        <f>0+13500+4600</f>
        <v>18100</v>
      </c>
      <c r="G15" s="2">
        <f>0+13500+4200</f>
        <v>17700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0+13500+5490</f>
        <v>18990</v>
      </c>
      <c r="F16" s="1">
        <f>0+13500+5000</f>
        <v>18500</v>
      </c>
      <c r="G16" s="1">
        <f>0+13500+4440</f>
        <v>17940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1" ref="E17:E33">0+13500+6030</f>
        <v>19530</v>
      </c>
      <c r="F17" s="5">
        <f aca="true" t="shared" si="2" ref="F17:F33">0+13500+5400</f>
        <v>18900</v>
      </c>
      <c r="G17" s="2">
        <f aca="true" t="shared" si="3" ref="G17:G33">0+13500+4680</f>
        <v>18180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1"/>
        <v>19530</v>
      </c>
      <c r="F18" s="1">
        <f t="shared" si="2"/>
        <v>18900</v>
      </c>
      <c r="G18" s="1">
        <f t="shared" si="3"/>
        <v>18180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1"/>
        <v>19530</v>
      </c>
      <c r="F19" s="5">
        <f t="shared" si="2"/>
        <v>18900</v>
      </c>
      <c r="G19" s="2">
        <f t="shared" si="3"/>
        <v>18180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1"/>
        <v>19530</v>
      </c>
      <c r="F20" s="1">
        <f t="shared" si="2"/>
        <v>18900</v>
      </c>
      <c r="G20" s="1">
        <f t="shared" si="3"/>
        <v>18180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1"/>
        <v>19530</v>
      </c>
      <c r="F21" s="5">
        <f t="shared" si="2"/>
        <v>18900</v>
      </c>
      <c r="G21" s="2">
        <f t="shared" si="3"/>
        <v>18180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1"/>
        <v>19530</v>
      </c>
      <c r="F22" s="1">
        <f t="shared" si="2"/>
        <v>18900</v>
      </c>
      <c r="G22" s="1">
        <f t="shared" si="3"/>
        <v>18180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1"/>
        <v>19530</v>
      </c>
      <c r="F23" s="5">
        <f t="shared" si="2"/>
        <v>18900</v>
      </c>
      <c r="G23" s="2">
        <f t="shared" si="3"/>
        <v>18180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1"/>
        <v>19530</v>
      </c>
      <c r="F24" s="1">
        <f t="shared" si="2"/>
        <v>18900</v>
      </c>
      <c r="G24" s="1">
        <f t="shared" si="3"/>
        <v>18180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1"/>
        <v>19530</v>
      </c>
      <c r="F25" s="5">
        <f t="shared" si="2"/>
        <v>18900</v>
      </c>
      <c r="G25" s="2">
        <f t="shared" si="3"/>
        <v>18180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1"/>
        <v>19530</v>
      </c>
      <c r="F26" s="1">
        <f t="shared" si="2"/>
        <v>18900</v>
      </c>
      <c r="G26" s="1">
        <f t="shared" si="3"/>
        <v>18180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1"/>
        <v>19530</v>
      </c>
      <c r="F27" s="5">
        <f t="shared" si="2"/>
        <v>18900</v>
      </c>
      <c r="G27" s="2">
        <f t="shared" si="3"/>
        <v>18180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1"/>
        <v>19530</v>
      </c>
      <c r="F28" s="1">
        <f t="shared" si="2"/>
        <v>18900</v>
      </c>
      <c r="G28" s="1">
        <f t="shared" si="3"/>
        <v>18180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1"/>
        <v>19530</v>
      </c>
      <c r="F29" s="5">
        <f t="shared" si="2"/>
        <v>18900</v>
      </c>
      <c r="G29" s="2">
        <f t="shared" si="3"/>
        <v>18180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1"/>
        <v>19530</v>
      </c>
      <c r="F30" s="1">
        <f t="shared" si="2"/>
        <v>18900</v>
      </c>
      <c r="G30" s="1">
        <f t="shared" si="3"/>
        <v>18180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1"/>
        <v>19530</v>
      </c>
      <c r="F31" s="5">
        <f t="shared" si="2"/>
        <v>18900</v>
      </c>
      <c r="G31" s="2">
        <f t="shared" si="3"/>
        <v>18180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1"/>
        <v>19530</v>
      </c>
      <c r="F32" s="1">
        <f t="shared" si="2"/>
        <v>18900</v>
      </c>
      <c r="G32" s="1">
        <f t="shared" si="3"/>
        <v>18180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1"/>
        <v>19530</v>
      </c>
      <c r="F33" s="5">
        <f t="shared" si="2"/>
        <v>18900</v>
      </c>
      <c r="G33" s="2">
        <f t="shared" si="3"/>
        <v>18180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>0+13500+5890</f>
        <v>19390</v>
      </c>
      <c r="F34" s="1">
        <f>0+13500+5300</f>
        <v>18800</v>
      </c>
      <c r="G34" s="1">
        <f>0+13500+4640</f>
        <v>18140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>0+13500+5750</f>
        <v>19250</v>
      </c>
      <c r="F35" s="5">
        <f>0+13500+5200</f>
        <v>18700</v>
      </c>
      <c r="G35" s="2">
        <f>0+13500+4600</f>
        <v>18100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>0+13500+5610</f>
        <v>19110</v>
      </c>
      <c r="F36" s="1">
        <f>0+13500+5100</f>
        <v>18600</v>
      </c>
      <c r="G36" s="1">
        <f>0+13500+4560</f>
        <v>18060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>0+13500+5400</f>
        <v>18900</v>
      </c>
      <c r="F37" s="5">
        <f>0+13500+4950</f>
        <v>18450</v>
      </c>
      <c r="G37" s="2">
        <f>0+13500+4500</f>
        <v>18000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>0+13500+5400</f>
        <v>18900</v>
      </c>
      <c r="F38" s="1">
        <f>0+13500+4950</f>
        <v>18450</v>
      </c>
      <c r="G38" s="1">
        <f>0+13500+4500</f>
        <v>18000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>0+13500+5400</f>
        <v>18900</v>
      </c>
      <c r="F39" s="5">
        <f>0+13500+4950</f>
        <v>18450</v>
      </c>
      <c r="G39" s="2">
        <f>0+13500+4500</f>
        <v>18000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>0+13500+5400</f>
        <v>18900</v>
      </c>
      <c r="F40" s="1">
        <f>0+13500+4950</f>
        <v>18450</v>
      </c>
      <c r="G40" s="1">
        <f>0+13500+4500</f>
        <v>18000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0+13500+5000</f>
        <v>18500</v>
      </c>
      <c r="F41" s="5">
        <f>0+13500+4650</f>
        <v>18150</v>
      </c>
      <c r="G41" s="2">
        <f>0+13500+4400</f>
        <v>17900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0+13500+4600</f>
        <v>18100</v>
      </c>
      <c r="F42" s="1">
        <f>0+13500+4350</f>
        <v>17850</v>
      </c>
      <c r="G42" s="1">
        <f>0+13500+4300</f>
        <v>17800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0+13500+4200</f>
        <v>17700</v>
      </c>
      <c r="F43" s="5">
        <f>0+13500+4050</f>
        <v>17550</v>
      </c>
      <c r="G43" s="2">
        <f>0+13500+4200</f>
        <v>17700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0+13500+3600</f>
        <v>17100</v>
      </c>
      <c r="F44" s="1">
        <f>0+13500+3600</f>
        <v>17100</v>
      </c>
      <c r="G44" s="1">
        <f>0+13500+4050</f>
        <v>17550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0+13500+4400</f>
        <v>17900</v>
      </c>
      <c r="F45" s="5">
        <f>0+13500+4400</f>
        <v>17900</v>
      </c>
      <c r="G45" s="2">
        <f>0+13500+4950</f>
        <v>18450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0+13500+3600</f>
        <v>17100</v>
      </c>
      <c r="F46" s="1">
        <f>0+13500+3600</f>
        <v>17100</v>
      </c>
      <c r="G46" s="1">
        <f>0+13500+4050</f>
        <v>17550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0+13500+3600</f>
        <v>17100</v>
      </c>
      <c r="F47" s="5">
        <f>0+13500+3225</f>
        <v>16725</v>
      </c>
      <c r="G47" s="2">
        <f>0+13500+3300</f>
        <v>16800</v>
      </c>
    </row>
    <row r="48" spans="1:7" ht="18" customHeight="1">
      <c r="A48" s="1" t="s">
        <v>115</v>
      </c>
      <c r="B48" s="1" t="s">
        <v>116</v>
      </c>
      <c r="C48" s="1" t="s">
        <v>117</v>
      </c>
      <c r="D48" s="1" t="s">
        <v>118</v>
      </c>
      <c r="E48" s="1">
        <f>0+13500+4000</f>
        <v>17500</v>
      </c>
      <c r="F48" s="1">
        <f>0+13500+3250</f>
        <v>16750</v>
      </c>
      <c r="G48" s="1">
        <f>0+13500+3000</f>
        <v>16500</v>
      </c>
    </row>
    <row r="49" spans="1:7" ht="18" customHeight="1">
      <c r="A49" s="2" t="s">
        <v>119</v>
      </c>
      <c r="B49" s="2" t="s">
        <v>120</v>
      </c>
      <c r="C49" s="2" t="s">
        <v>117</v>
      </c>
      <c r="D49" s="2" t="s">
        <v>121</v>
      </c>
      <c r="E49" s="2">
        <f>0+13500+2400</f>
        <v>15900</v>
      </c>
      <c r="F49" s="5">
        <f>0+13500+1950</f>
        <v>15450</v>
      </c>
      <c r="G49" s="2">
        <f>0+13500+1800</f>
        <v>15300</v>
      </c>
    </row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2022-02-10T10:04:55Z</dcterms:modified>
  <cp:category/>
  <cp:version/>
  <cp:contentType/>
  <cp:contentStatus/>
</cp:coreProperties>
</file>