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<sst xmlns="http://schemas.openxmlformats.org/spreadsheetml/2006/main" count="201" uniqueCount="124">
  <si>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Светлана, гостевой дом (г. Сочи, Адлер, ул. Богдана Хмельницкого, 58/а)</t>
  </si>
  <si>
    <t>Отправление</t>
  </si>
  <si>
    <t>Дни отдыха</t>
  </si>
  <si>
    <t>дней/ночей на отдыхе</t>
  </si>
  <si>
    <t>Прибытие</t>
  </si>
  <si>
    <t>"Люкс" 2-х местный</t>
  </si>
  <si>
    <t>"Люкс" 3-х местный</t>
  </si>
  <si>
    <t>"Люкс" 4-х местный</t>
  </si>
  <si>
    <t>"Люкс" 5-ти местный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</si>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</sst>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0+13500+6750</f>
        <v>20250</v>
      </c>
      <c r="F4" s="1">
        <f>0+13500+6660</f>
        <v>20160</v>
      </c>
      <c r="G4" s="1">
        <f>0+13500+6300</f>
        <v>19800</v>
      </c>
      <c r="H4" s="1">
        <f>0+13500+5400</f>
        <v>18900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0+13500+6750</f>
        <v>20250</v>
      </c>
      <c r="F5" s="2">
        <f>0+13500+6660</f>
        <v>20160</v>
      </c>
      <c r="G5" s="5">
        <f>0+13500+6300</f>
        <v>19800</v>
      </c>
      <c r="H5" s="2">
        <f>0+13500+5400</f>
        <v>18900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0+13500+7250</f>
        <v>20750</v>
      </c>
      <c r="F6" s="1">
        <f>0+13500+6920</f>
        <v>20420</v>
      </c>
      <c r="G6" s="1">
        <f>0+13500+6475</f>
        <v>19975</v>
      </c>
      <c r="H6" s="1">
        <f>0+13500+5600</f>
        <v>19100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0+13500+8250</f>
        <v>21750</v>
      </c>
      <c r="F7" s="2">
        <f>0+13500+7440</f>
        <v>20940</v>
      </c>
      <c r="G7" s="5">
        <f>0+13500+6825</f>
        <v>20325</v>
      </c>
      <c r="H7" s="2">
        <f>0+13500+6000</f>
        <v>19500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0+13500+8500</f>
        <v>22000</v>
      </c>
      <c r="F8" s="1">
        <f>0+13500+7220</f>
        <v>20720</v>
      </c>
      <c r="G8" s="1">
        <f>0+13500+6475</f>
        <v>19975</v>
      </c>
      <c r="H8" s="1">
        <f>0+13500+5800</f>
        <v>19300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0+13500+10750</f>
        <v>24250</v>
      </c>
      <c r="F9" s="2">
        <f>0+13500+8740</f>
        <v>22240</v>
      </c>
      <c r="G9" s="5">
        <f>0+13500+7700</f>
        <v>21200</v>
      </c>
      <c r="H9" s="2">
        <f>0+13500+7000</f>
        <v>20500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0+13500+11250</f>
        <v>24750</v>
      </c>
      <c r="F10" s="1">
        <f>0+13500+9000</f>
        <v>22500</v>
      </c>
      <c r="G10" s="1">
        <f>0+13500+7875</f>
        <v>21375</v>
      </c>
      <c r="H10" s="1">
        <f>0+13500+7200</f>
        <v>20700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0+13500+11250</f>
        <v>24750</v>
      </c>
      <c r="F11" s="2">
        <f>0+13500+9000</f>
        <v>22500</v>
      </c>
      <c r="G11" s="5">
        <f>0+13500+7875</f>
        <v>21375</v>
      </c>
      <c r="H11" s="2">
        <f>0+13500+7200</f>
        <v>20700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0+13500+12500</f>
        <v>26000</v>
      </c>
      <c r="F12" s="1">
        <f>0+13500+10000</f>
        <v>23500</v>
      </c>
      <c r="G12" s="1">
        <f>0+13500+8750</f>
        <v>22250</v>
      </c>
      <c r="H12" s="1">
        <f>0+13500+8000</f>
        <v>21500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0+13500+11500</f>
        <v>25000</v>
      </c>
      <c r="F13" s="2">
        <f>0+13500+9170</f>
        <v>22670</v>
      </c>
      <c r="G13" s="5">
        <f>0+13500+8125</f>
        <v>21625</v>
      </c>
      <c r="H13" s="2">
        <f>0+13500+7400</f>
        <v>20900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0+13500+12000</f>
        <v>25500</v>
      </c>
      <c r="F14" s="1">
        <f>0+13500+9510</f>
        <v>23010</v>
      </c>
      <c r="G14" s="1">
        <f>0+13500+8625</f>
        <v>22125</v>
      </c>
      <c r="H14" s="1">
        <f>0+13500+7800</f>
        <v>21300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0+13500+12500</f>
        <v>26000</v>
      </c>
      <c r="F15" s="2">
        <f>0+13500+9850</f>
        <v>23350</v>
      </c>
      <c r="G15" s="5">
        <f>0+13500+9125</f>
        <v>22625</v>
      </c>
      <c r="H15" s="2">
        <f>0+13500+8200</f>
        <v>21700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0+13500+13250</f>
        <v>26750</v>
      </c>
      <c r="F16" s="1">
        <f>0+13500+10360</f>
        <v>23860</v>
      </c>
      <c r="G16" s="1">
        <f>0+13500+9875</f>
        <v>23375</v>
      </c>
      <c r="H16" s="1">
        <f>0+13500+8800</f>
        <v>22300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 aca="true" t="shared" si="0" ref="E17:E39">0+13500+13500</f>
        <v>27000</v>
      </c>
      <c r="F17" s="2">
        <f aca="true" t="shared" si="1" ref="F17:F39">0+13500+10530</f>
        <v>24030</v>
      </c>
      <c r="G17" s="5">
        <f aca="true" t="shared" si="2" ref="G17:G37">0+13500+10125</f>
        <v>23625</v>
      </c>
      <c r="H17" s="2">
        <f aca="true" t="shared" si="3" ref="H17:H37">0+13500+9000</f>
        <v>22500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 t="shared" si="0"/>
        <v>27000</v>
      </c>
      <c r="F18" s="1">
        <f t="shared" si="1"/>
        <v>24030</v>
      </c>
      <c r="G18" s="1">
        <f t="shared" si="2"/>
        <v>23625</v>
      </c>
      <c r="H18" s="1">
        <f t="shared" si="3"/>
        <v>22500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 t="shared" si="0"/>
        <v>27000</v>
      </c>
      <c r="F19" s="2">
        <f t="shared" si="1"/>
        <v>24030</v>
      </c>
      <c r="G19" s="5">
        <f t="shared" si="2"/>
        <v>23625</v>
      </c>
      <c r="H19" s="2">
        <f t="shared" si="3"/>
        <v>22500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 t="shared" si="0"/>
        <v>27000</v>
      </c>
      <c r="F20" s="1">
        <f t="shared" si="1"/>
        <v>24030</v>
      </c>
      <c r="G20" s="1">
        <f t="shared" si="2"/>
        <v>23625</v>
      </c>
      <c r="H20" s="1">
        <f t="shared" si="3"/>
        <v>22500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 t="shared" si="0"/>
        <v>27000</v>
      </c>
      <c r="F21" s="2">
        <f t="shared" si="1"/>
        <v>24030</v>
      </c>
      <c r="G21" s="5">
        <f t="shared" si="2"/>
        <v>23625</v>
      </c>
      <c r="H21" s="2">
        <f t="shared" si="3"/>
        <v>22500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 t="shared" si="0"/>
        <v>27000</v>
      </c>
      <c r="F22" s="1">
        <f t="shared" si="1"/>
        <v>24030</v>
      </c>
      <c r="G22" s="1">
        <f t="shared" si="2"/>
        <v>23625</v>
      </c>
      <c r="H22" s="1">
        <f t="shared" si="3"/>
        <v>22500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 t="shared" si="0"/>
        <v>27000</v>
      </c>
      <c r="F23" s="2">
        <f t="shared" si="1"/>
        <v>24030</v>
      </c>
      <c r="G23" s="5">
        <f t="shared" si="2"/>
        <v>23625</v>
      </c>
      <c r="H23" s="2">
        <f t="shared" si="3"/>
        <v>22500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t="shared" si="0"/>
        <v>27000</v>
      </c>
      <c r="F24" s="1">
        <f t="shared" si="1"/>
        <v>24030</v>
      </c>
      <c r="G24" s="1">
        <f t="shared" si="2"/>
        <v>23625</v>
      </c>
      <c r="H24" s="1">
        <f t="shared" si="3"/>
        <v>22500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0"/>
        <v>27000</v>
      </c>
      <c r="F25" s="2">
        <f t="shared" si="1"/>
        <v>24030</v>
      </c>
      <c r="G25" s="5">
        <f t="shared" si="2"/>
        <v>23625</v>
      </c>
      <c r="H25" s="2">
        <f t="shared" si="3"/>
        <v>22500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0"/>
        <v>27000</v>
      </c>
      <c r="F26" s="1">
        <f t="shared" si="1"/>
        <v>24030</v>
      </c>
      <c r="G26" s="1">
        <f t="shared" si="2"/>
        <v>23625</v>
      </c>
      <c r="H26" s="1">
        <f t="shared" si="3"/>
        <v>22500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 t="shared" si="0"/>
        <v>27000</v>
      </c>
      <c r="F27" s="2">
        <f t="shared" si="1"/>
        <v>24030</v>
      </c>
      <c r="G27" s="5">
        <f t="shared" si="2"/>
        <v>23625</v>
      </c>
      <c r="H27" s="2">
        <f t="shared" si="3"/>
        <v>22500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 t="shared" si="0"/>
        <v>27000</v>
      </c>
      <c r="F28" s="1">
        <f t="shared" si="1"/>
        <v>24030</v>
      </c>
      <c r="G28" s="1">
        <f t="shared" si="2"/>
        <v>23625</v>
      </c>
      <c r="H28" s="1">
        <f t="shared" si="3"/>
        <v>22500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 t="shared" si="0"/>
        <v>27000</v>
      </c>
      <c r="F29" s="2">
        <f t="shared" si="1"/>
        <v>24030</v>
      </c>
      <c r="G29" s="5">
        <f t="shared" si="2"/>
        <v>23625</v>
      </c>
      <c r="H29" s="2">
        <f t="shared" si="3"/>
        <v>22500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 t="shared" si="0"/>
        <v>27000</v>
      </c>
      <c r="F30" s="1">
        <f t="shared" si="1"/>
        <v>24030</v>
      </c>
      <c r="G30" s="1">
        <f t="shared" si="2"/>
        <v>23625</v>
      </c>
      <c r="H30" s="1">
        <f t="shared" si="3"/>
        <v>22500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t="shared" si="0"/>
        <v>27000</v>
      </c>
      <c r="F31" s="2">
        <f t="shared" si="1"/>
        <v>24030</v>
      </c>
      <c r="G31" s="5">
        <f t="shared" si="2"/>
        <v>23625</v>
      </c>
      <c r="H31" s="2">
        <f t="shared" si="3"/>
        <v>22500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0"/>
        <v>27000</v>
      </c>
      <c r="F32" s="1">
        <f t="shared" si="1"/>
        <v>24030</v>
      </c>
      <c r="G32" s="1">
        <f t="shared" si="2"/>
        <v>23625</v>
      </c>
      <c r="H32" s="1">
        <f t="shared" si="3"/>
        <v>22500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0"/>
        <v>27000</v>
      </c>
      <c r="F33" s="2">
        <f t="shared" si="1"/>
        <v>24030</v>
      </c>
      <c r="G33" s="5">
        <f t="shared" si="2"/>
        <v>23625</v>
      </c>
      <c r="H33" s="2">
        <f t="shared" si="3"/>
        <v>22500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0"/>
        <v>27000</v>
      </c>
      <c r="F34" s="1">
        <f t="shared" si="1"/>
        <v>24030</v>
      </c>
      <c r="G34" s="1">
        <f t="shared" si="2"/>
        <v>23625</v>
      </c>
      <c r="H34" s="1">
        <f t="shared" si="3"/>
        <v>22500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0"/>
        <v>27000</v>
      </c>
      <c r="F35" s="2">
        <f t="shared" si="1"/>
        <v>24030</v>
      </c>
      <c r="G35" s="5">
        <f t="shared" si="2"/>
        <v>23625</v>
      </c>
      <c r="H35" s="2">
        <f t="shared" si="3"/>
        <v>22500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0"/>
        <v>27000</v>
      </c>
      <c r="F36" s="1">
        <f t="shared" si="1"/>
        <v>24030</v>
      </c>
      <c r="G36" s="1">
        <f t="shared" si="2"/>
        <v>23625</v>
      </c>
      <c r="H36" s="1">
        <f t="shared" si="3"/>
        <v>22500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0"/>
        <v>27000</v>
      </c>
      <c r="F37" s="2">
        <f t="shared" si="1"/>
        <v>24030</v>
      </c>
      <c r="G37" s="5">
        <f t="shared" si="2"/>
        <v>23625</v>
      </c>
      <c r="H37" s="2">
        <f t="shared" si="3"/>
        <v>22500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0"/>
        <v>27000</v>
      </c>
      <c r="F38" s="1">
        <f t="shared" si="1"/>
        <v>24030</v>
      </c>
      <c r="G38" s="1">
        <f>0+13500+10000</f>
        <v>23500</v>
      </c>
      <c r="H38" s="1">
        <f>0+13500+8900</f>
        <v>22400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0"/>
        <v>27000</v>
      </c>
      <c r="F39" s="2">
        <f t="shared" si="1"/>
        <v>24030</v>
      </c>
      <c r="G39" s="5">
        <f>0+13500+9750</f>
        <v>23250</v>
      </c>
      <c r="H39" s="2">
        <f>0+13500+8700</f>
        <v>22200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0+13500+16000</f>
        <v>29500</v>
      </c>
      <c r="F40" s="1">
        <f>0+13500+12530</f>
        <v>26030</v>
      </c>
      <c r="G40" s="1">
        <f>0+13500+11125</f>
        <v>24625</v>
      </c>
      <c r="H40" s="1">
        <f>0+13500+10400</f>
        <v>23900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0+13500+13000</f>
        <v>26500</v>
      </c>
      <c r="F41" s="2">
        <f>0+13500+10190</f>
        <v>23690</v>
      </c>
      <c r="G41" s="5">
        <f>0+13500+8875</f>
        <v>22375</v>
      </c>
      <c r="H41" s="2">
        <f>0+13500+8400</f>
        <v>21900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0+13500+12500</f>
        <v>26000</v>
      </c>
      <c r="F42" s="1">
        <f>0+13500+9850</f>
        <v>23350</v>
      </c>
      <c r="G42" s="1">
        <f>0+13500+8500</f>
        <v>22000</v>
      </c>
      <c r="H42" s="1">
        <f>0+13500+8500</f>
        <v>22000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0+13500+12000</f>
        <v>25500</v>
      </c>
      <c r="F43" s="2">
        <f>0+13500+9510</f>
        <v>23010</v>
      </c>
      <c r="G43" s="5">
        <f>0+13500+8250</f>
        <v>21750</v>
      </c>
      <c r="H43" s="2">
        <f>0+13500+8700</f>
        <v>22200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0+13500+11250</f>
        <v>24750</v>
      </c>
      <c r="F44" s="1">
        <f>0+13500+9000</f>
        <v>22500</v>
      </c>
      <c r="G44" s="1">
        <f>0+13500+7875</f>
        <v>21375</v>
      </c>
      <c r="H44" s="1">
        <f>0+13500+9000</f>
        <v>22500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0+13500+13750</f>
        <v>27250</v>
      </c>
      <c r="F45" s="2">
        <f>0+13500+11000</f>
        <v>24500</v>
      </c>
      <c r="G45" s="5">
        <f>0+13500+9625</f>
        <v>23125</v>
      </c>
      <c r="H45" s="2">
        <f>0+13500+11000</f>
        <v>24500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0+13500+11250</f>
        <v>24750</v>
      </c>
      <c r="F46" s="1">
        <f>0+13500+9000</f>
        <v>22500</v>
      </c>
      <c r="G46" s="1">
        <f>0+13500+7875</f>
        <v>21375</v>
      </c>
      <c r="H46" s="1">
        <f>0+13500+9000</f>
        <v>22500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0+13500+11250</f>
        <v>24750</v>
      </c>
      <c r="F47" s="2">
        <f>0+13500+9000</f>
        <v>22500</v>
      </c>
      <c r="G47" s="5">
        <f>0+13500+7875</f>
        <v>21375</v>
      </c>
      <c r="H47" s="2">
        <f>0+13500+9000</f>
        <v>22500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0+13500+11250</f>
        <v>24750</v>
      </c>
      <c r="F48" s="1">
        <f>0+13500+9000</f>
        <v>22500</v>
      </c>
      <c r="G48" s="1">
        <f>0+13500+7875</f>
        <v>21375</v>
      </c>
      <c r="H48" s="1">
        <f>0+13500+9000</f>
        <v>22500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0+13500+9500</f>
        <v>23000</v>
      </c>
      <c r="F49" s="2">
        <f>0+13500+8020</f>
        <v>21520</v>
      </c>
      <c r="G49" s="5">
        <f>0+13500+6800</f>
        <v>20300</v>
      </c>
      <c r="H49" s="2">
        <f>0+13500+7000</f>
        <v>20500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0+13500+4500</f>
        <v>18000</v>
      </c>
      <c r="F50" s="1">
        <f>0+13500+4020</f>
        <v>17520</v>
      </c>
      <c r="G50" s="1">
        <f>0+13500+3300</f>
        <v>16800</v>
      </c>
      <c r="H50" s="1">
        <f>0+13500+3000</f>
        <v>16500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2022-02-05T22:05:39Z</dcterms:modified>
  <cp:category/>
  <cp:version/>
  <cp:contentType/>
  <cp:contentStatus/>
</cp:coreProperties>
</file>